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060" tabRatio="824" firstSheet="1" activeTab="1"/>
  </bookViews>
  <sheets>
    <sheet name="123TCB" sheetId="1" r:id="rId1"/>
    <sheet name="24DCA" sheetId="2" r:id="rId2"/>
    <sheet name="24DCP" sheetId="3" r:id="rId3"/>
    <sheet name="PCP" sheetId="4" r:id="rId4"/>
    <sheet name="245TCP" sheetId="5" r:id="rId5"/>
    <sheet name="DNOC" sheetId="6" r:id="rId6"/>
    <sheet name="Aldicarb" sheetId="7" r:id="rId7"/>
    <sheet name="Carbofuran" sheetId="8" r:id="rId8"/>
    <sheet name="Carbaryl" sheetId="9" r:id="rId9"/>
    <sheet name="Malathion" sheetId="10" r:id="rId10"/>
    <sheet name="Chlorpyrifos" sheetId="11" r:id="rId11"/>
    <sheet name="Diazinon" sheetId="12" r:id="rId12"/>
    <sheet name="4-Nitrobenzyl-chloride" sheetId="13" r:id="rId13"/>
    <sheet name="Sea-nine " sheetId="14" r:id="rId14"/>
  </sheets>
  <calcPr calcId="152511"/>
</workbook>
</file>

<file path=xl/calcChain.xml><?xml version="1.0" encoding="utf-8"?>
<calcChain xmlns="http://schemas.openxmlformats.org/spreadsheetml/2006/main">
  <c r="N81" i="14" l="1"/>
  <c r="N80" i="14"/>
  <c r="N79" i="14"/>
  <c r="N78" i="14"/>
  <c r="N77" i="14"/>
  <c r="N71" i="14"/>
  <c r="N70" i="14"/>
  <c r="N69" i="14"/>
  <c r="N68" i="14"/>
  <c r="N67" i="14"/>
  <c r="N61" i="14"/>
  <c r="N60" i="14"/>
  <c r="N59" i="14"/>
  <c r="N58" i="14"/>
  <c r="N57" i="14"/>
  <c r="N51" i="14"/>
  <c r="N50" i="14"/>
  <c r="N49" i="14"/>
  <c r="N48" i="14"/>
  <c r="N47" i="14"/>
  <c r="I47" i="14"/>
  <c r="D47" i="14"/>
  <c r="I46" i="14"/>
  <c r="D46" i="14"/>
  <c r="I45" i="14"/>
  <c r="D45" i="14"/>
  <c r="I44" i="14"/>
  <c r="D44" i="14"/>
  <c r="I43" i="14"/>
  <c r="D43" i="14"/>
  <c r="I42" i="14"/>
  <c r="D42" i="14"/>
  <c r="N41" i="14"/>
  <c r="I41" i="14"/>
  <c r="D41" i="14"/>
  <c r="N40" i="14"/>
  <c r="I40" i="14"/>
  <c r="D40" i="14"/>
  <c r="N39" i="14"/>
  <c r="I39" i="14"/>
  <c r="D39" i="14"/>
  <c r="N38" i="14"/>
  <c r="I38" i="14"/>
  <c r="D38" i="14"/>
  <c r="N37" i="14"/>
  <c r="I37" i="14"/>
  <c r="D37" i="14"/>
  <c r="N31" i="14"/>
  <c r="N30" i="14"/>
  <c r="N29" i="14"/>
  <c r="N28" i="14"/>
  <c r="N27" i="14"/>
  <c r="N21" i="14"/>
  <c r="N20" i="14"/>
  <c r="N19" i="14"/>
  <c r="N18" i="14"/>
  <c r="N17" i="14"/>
  <c r="N81" i="13" l="1"/>
  <c r="N80" i="13"/>
  <c r="N79" i="13"/>
  <c r="N78" i="13"/>
  <c r="N77" i="13"/>
  <c r="N71" i="13"/>
  <c r="N70" i="13"/>
  <c r="N69" i="13"/>
  <c r="N68" i="13"/>
  <c r="N67" i="13"/>
  <c r="N61" i="13"/>
  <c r="N60" i="13"/>
  <c r="N59" i="13"/>
  <c r="N58" i="13"/>
  <c r="N57" i="13"/>
  <c r="N51" i="13"/>
  <c r="N50" i="13"/>
  <c r="N49" i="13"/>
  <c r="N48" i="13"/>
  <c r="N47" i="13"/>
  <c r="I47" i="13"/>
  <c r="D47" i="13"/>
  <c r="I46" i="13"/>
  <c r="D46" i="13"/>
  <c r="I45" i="13"/>
  <c r="D45" i="13"/>
  <c r="I44" i="13"/>
  <c r="D44" i="13"/>
  <c r="I43" i="13"/>
  <c r="D43" i="13"/>
  <c r="I42" i="13"/>
  <c r="D42" i="13"/>
  <c r="N41" i="13"/>
  <c r="I41" i="13"/>
  <c r="D41" i="13"/>
  <c r="N40" i="13"/>
  <c r="I40" i="13"/>
  <c r="D40" i="13"/>
  <c r="N39" i="13"/>
  <c r="I39" i="13"/>
  <c r="D39" i="13"/>
  <c r="N38" i="13"/>
  <c r="I38" i="13"/>
  <c r="D38" i="13"/>
  <c r="N37" i="13"/>
  <c r="I37" i="13"/>
  <c r="D37" i="13"/>
  <c r="N31" i="13"/>
  <c r="N30" i="13"/>
  <c r="N29" i="13"/>
  <c r="N28" i="13"/>
  <c r="N27" i="13"/>
  <c r="F24" i="13"/>
  <c r="F23" i="13"/>
  <c r="F22" i="13"/>
  <c r="N21" i="13"/>
  <c r="F21" i="13"/>
  <c r="N20" i="13"/>
  <c r="N19" i="13"/>
  <c r="N18" i="13"/>
  <c r="N17" i="13"/>
  <c r="B135" i="11" l="1"/>
  <c r="B134" i="11"/>
  <c r="J133" i="11"/>
  <c r="B133" i="11"/>
  <c r="J132" i="11"/>
  <c r="F132" i="11"/>
  <c r="B132" i="11"/>
  <c r="J131" i="11"/>
  <c r="F131" i="11"/>
  <c r="B131" i="11"/>
  <c r="J130" i="11"/>
  <c r="F130" i="11"/>
  <c r="B130" i="11"/>
  <c r="J129" i="11"/>
  <c r="F129" i="11"/>
  <c r="B129" i="11"/>
  <c r="J128" i="11"/>
  <c r="F128" i="11"/>
  <c r="B128" i="11"/>
  <c r="J127" i="11"/>
  <c r="F127" i="11"/>
  <c r="B127" i="11"/>
  <c r="J126" i="11"/>
  <c r="F126" i="11"/>
  <c r="B126" i="11"/>
  <c r="J125" i="11"/>
  <c r="F125" i="11"/>
  <c r="B125" i="11"/>
  <c r="J124" i="11"/>
  <c r="F124" i="11"/>
  <c r="B124" i="11"/>
  <c r="J123" i="11"/>
  <c r="F123" i="11"/>
  <c r="B123" i="11"/>
  <c r="J122" i="11"/>
  <c r="F122" i="11"/>
  <c r="B122" i="11"/>
  <c r="J121" i="11"/>
  <c r="F121" i="11"/>
  <c r="B121" i="11"/>
  <c r="J120" i="11"/>
  <c r="F120" i="11"/>
  <c r="B120" i="11"/>
  <c r="J119" i="11"/>
  <c r="F119" i="11"/>
  <c r="B119" i="11"/>
  <c r="J118" i="11"/>
  <c r="F118" i="11"/>
  <c r="B118" i="11"/>
  <c r="J117" i="11"/>
  <c r="F117" i="11"/>
  <c r="B117" i="11"/>
  <c r="J116" i="11"/>
  <c r="F116" i="11"/>
  <c r="B116" i="11"/>
  <c r="J115" i="11"/>
  <c r="F115" i="11"/>
  <c r="B115" i="11"/>
  <c r="J114" i="11"/>
  <c r="F114" i="11"/>
  <c r="B114" i="11"/>
  <c r="J113" i="11"/>
  <c r="F113" i="11"/>
  <c r="B113" i="11"/>
  <c r="J112" i="11"/>
  <c r="F112" i="11"/>
  <c r="B112" i="11"/>
  <c r="J111" i="11"/>
  <c r="F111" i="11"/>
  <c r="B111" i="11"/>
  <c r="J110" i="11"/>
  <c r="F110" i="11"/>
  <c r="B110" i="11"/>
  <c r="J109" i="11"/>
  <c r="F109" i="11"/>
  <c r="B109" i="11"/>
  <c r="J108" i="11"/>
  <c r="F108" i="11"/>
  <c r="B108" i="11"/>
  <c r="J107" i="11"/>
  <c r="F107" i="11"/>
  <c r="B107" i="11"/>
  <c r="J106" i="11"/>
  <c r="F106" i="11"/>
  <c r="B106" i="11"/>
  <c r="J105" i="11"/>
  <c r="F105" i="11"/>
  <c r="B105" i="11"/>
  <c r="J104" i="11"/>
  <c r="F104" i="11"/>
  <c r="B104" i="11"/>
  <c r="J103" i="11"/>
  <c r="F103" i="11"/>
  <c r="B103" i="11"/>
  <c r="J102" i="11"/>
  <c r="F102" i="11"/>
  <c r="B102" i="11"/>
  <c r="J101" i="11"/>
  <c r="F101" i="11"/>
  <c r="B101" i="11"/>
  <c r="J100" i="11"/>
  <c r="F100" i="11"/>
  <c r="B100" i="11"/>
  <c r="J99" i="11"/>
  <c r="F99" i="11"/>
  <c r="B99" i="11"/>
  <c r="J98" i="11"/>
  <c r="F98" i="11"/>
  <c r="B98" i="11"/>
  <c r="J97" i="11"/>
  <c r="F97" i="11"/>
  <c r="B97" i="11"/>
  <c r="AG90" i="11"/>
  <c r="AF90" i="11"/>
  <c r="AH90" i="11" s="1"/>
  <c r="Y90" i="11"/>
  <c r="Z90" i="11" s="1"/>
  <c r="X90" i="11"/>
  <c r="Q90" i="11"/>
  <c r="R90" i="11" s="1"/>
  <c r="P90" i="11"/>
  <c r="I90" i="11"/>
  <c r="J90" i="11" s="1"/>
  <c r="H90" i="11"/>
  <c r="AG89" i="11"/>
  <c r="AF89" i="11"/>
  <c r="AH89" i="11" s="1"/>
  <c r="Y89" i="11"/>
  <c r="Z89" i="11" s="1"/>
  <c r="X89" i="11"/>
  <c r="Q89" i="11"/>
  <c r="R89" i="11" s="1"/>
  <c r="P89" i="11"/>
  <c r="I89" i="11"/>
  <c r="J89" i="11" s="1"/>
  <c r="H89" i="11"/>
  <c r="AG88" i="11"/>
  <c r="AF88" i="11"/>
  <c r="AH88" i="11" s="1"/>
  <c r="Y88" i="11"/>
  <c r="Z88" i="11" s="1"/>
  <c r="X88" i="11"/>
  <c r="R88" i="11"/>
  <c r="Q88" i="11"/>
  <c r="P88" i="11"/>
  <c r="I88" i="11"/>
  <c r="J88" i="11" s="1"/>
  <c r="H88" i="11"/>
  <c r="AG87" i="11"/>
  <c r="AF87" i="11"/>
  <c r="AH87" i="11" s="1"/>
  <c r="Y87" i="11"/>
  <c r="Z87" i="11" s="1"/>
  <c r="X87" i="11"/>
  <c r="Q87" i="11"/>
  <c r="R87" i="11" s="1"/>
  <c r="P87" i="11"/>
  <c r="I87" i="11"/>
  <c r="J87" i="11" s="1"/>
  <c r="H87" i="11"/>
  <c r="AG86" i="11"/>
  <c r="AF86" i="11"/>
  <c r="AH86" i="11" s="1"/>
  <c r="Y86" i="11"/>
  <c r="Z86" i="11" s="1"/>
  <c r="X86" i="11"/>
  <c r="Q86" i="11"/>
  <c r="R86" i="11" s="1"/>
  <c r="P86" i="11"/>
  <c r="I86" i="11"/>
  <c r="J86" i="11" s="1"/>
  <c r="H86" i="11"/>
  <c r="AG85" i="11"/>
  <c r="AF85" i="11"/>
  <c r="AH85" i="11" s="1"/>
  <c r="Y85" i="11"/>
  <c r="Z85" i="11" s="1"/>
  <c r="X85" i="11"/>
  <c r="R85" i="11"/>
  <c r="Q85" i="11"/>
  <c r="P85" i="11"/>
  <c r="I85" i="11"/>
  <c r="J85" i="11" s="1"/>
  <c r="H85" i="11"/>
  <c r="AG84" i="11"/>
  <c r="AF84" i="11"/>
  <c r="AH84" i="11" s="1"/>
  <c r="Y84" i="11"/>
  <c r="Z84" i="11" s="1"/>
  <c r="X84" i="11"/>
  <c r="R84" i="11"/>
  <c r="Q84" i="11"/>
  <c r="P84" i="11"/>
  <c r="I84" i="11"/>
  <c r="J84" i="11" s="1"/>
  <c r="H84" i="11"/>
  <c r="AG83" i="11"/>
  <c r="AF83" i="11"/>
  <c r="AH83" i="11" s="1"/>
  <c r="Y83" i="11"/>
  <c r="Z83" i="11" s="1"/>
  <c r="X83" i="11"/>
  <c r="Q83" i="11"/>
  <c r="R83" i="11" s="1"/>
  <c r="P83" i="11"/>
  <c r="I83" i="11"/>
  <c r="J83" i="11" s="1"/>
  <c r="H83" i="11"/>
  <c r="AG82" i="11"/>
  <c r="AF82" i="11"/>
  <c r="AH82" i="11" s="1"/>
  <c r="Y82" i="11"/>
  <c r="Z82" i="11" s="1"/>
  <c r="X82" i="11"/>
  <c r="Q82" i="11"/>
  <c r="R82" i="11" s="1"/>
  <c r="P82" i="11"/>
  <c r="I82" i="11"/>
  <c r="J82" i="11" s="1"/>
  <c r="H82" i="11"/>
  <c r="AG81" i="11"/>
  <c r="AF81" i="11"/>
  <c r="AH81" i="11" s="1"/>
  <c r="Y81" i="11"/>
  <c r="Z81" i="11" s="1"/>
  <c r="X81" i="11"/>
  <c r="R81" i="11"/>
  <c r="Q81" i="11"/>
  <c r="P81" i="11"/>
  <c r="I81" i="11"/>
  <c r="J81" i="11" s="1"/>
  <c r="H81" i="11"/>
  <c r="AG80" i="11"/>
  <c r="AF80" i="11"/>
  <c r="AH80" i="11" s="1"/>
  <c r="Y80" i="11"/>
  <c r="Z80" i="11" s="1"/>
  <c r="X80" i="11"/>
  <c r="Q80" i="11"/>
  <c r="R80" i="11" s="1"/>
  <c r="P80" i="11"/>
  <c r="I80" i="11"/>
  <c r="J80" i="11" s="1"/>
  <c r="H80" i="11"/>
  <c r="AG79" i="11"/>
  <c r="AF79" i="11"/>
  <c r="AH79" i="11" s="1"/>
  <c r="Y79" i="11"/>
  <c r="Z79" i="11" s="1"/>
  <c r="X79" i="11"/>
  <c r="Q79" i="11"/>
  <c r="R79" i="11" s="1"/>
  <c r="P79" i="11"/>
  <c r="I79" i="11"/>
  <c r="J79" i="11" s="1"/>
  <c r="H79" i="11"/>
  <c r="AG78" i="11"/>
  <c r="AF78" i="11"/>
  <c r="AH78" i="11" s="1"/>
  <c r="Y78" i="11"/>
  <c r="Z78" i="11" s="1"/>
  <c r="X78" i="11"/>
  <c r="Q78" i="11"/>
  <c r="R78" i="11" s="1"/>
  <c r="P78" i="11"/>
  <c r="I78" i="11"/>
  <c r="J78" i="11" s="1"/>
  <c r="H78" i="11"/>
  <c r="AG77" i="11"/>
  <c r="AF77" i="11"/>
  <c r="AH77" i="11" s="1"/>
  <c r="Y77" i="11"/>
  <c r="Z77" i="11" s="1"/>
  <c r="X77" i="11"/>
  <c r="R77" i="11"/>
  <c r="Q77" i="11"/>
  <c r="P77" i="11"/>
  <c r="I77" i="11"/>
  <c r="J77" i="11" s="1"/>
  <c r="H77" i="11"/>
  <c r="AG76" i="11"/>
  <c r="AF76" i="11"/>
  <c r="AH76" i="11" s="1"/>
  <c r="Y76" i="11"/>
  <c r="Z76" i="11" s="1"/>
  <c r="X76" i="11"/>
  <c r="Q76" i="11"/>
  <c r="R76" i="11" s="1"/>
  <c r="P76" i="11"/>
  <c r="I76" i="11"/>
  <c r="J76" i="11" s="1"/>
  <c r="H76" i="11"/>
  <c r="AG75" i="11"/>
  <c r="AF75" i="11"/>
  <c r="AH75" i="11" s="1"/>
  <c r="Y75" i="11"/>
  <c r="Z75" i="11" s="1"/>
  <c r="X75" i="11"/>
  <c r="Q75" i="11"/>
  <c r="R75" i="11" s="1"/>
  <c r="P75" i="11"/>
  <c r="I75" i="11"/>
  <c r="J75" i="11" s="1"/>
  <c r="H75" i="11"/>
  <c r="AG74" i="11"/>
  <c r="AF74" i="11"/>
  <c r="AH74" i="11" s="1"/>
  <c r="Y74" i="11"/>
  <c r="Z74" i="11" s="1"/>
  <c r="X74" i="11"/>
  <c r="Q74" i="11"/>
  <c r="R74" i="11" s="1"/>
  <c r="P74" i="11"/>
  <c r="I74" i="11"/>
  <c r="J74" i="11" s="1"/>
  <c r="H74" i="11"/>
  <c r="AG73" i="11"/>
  <c r="AF73" i="11"/>
  <c r="AH73" i="11" s="1"/>
  <c r="Y73" i="11"/>
  <c r="Z73" i="11" s="1"/>
  <c r="X73" i="11"/>
  <c r="R73" i="11"/>
  <c r="Q73" i="11"/>
  <c r="P73" i="11"/>
  <c r="I73" i="11"/>
  <c r="J73" i="11" s="1"/>
  <c r="H73" i="11"/>
  <c r="AG72" i="11"/>
  <c r="AF72" i="11"/>
  <c r="AH72" i="11" s="1"/>
  <c r="Y72" i="11"/>
  <c r="Z72" i="11" s="1"/>
  <c r="X72" i="11"/>
  <c r="Q72" i="11"/>
  <c r="R72" i="11" s="1"/>
  <c r="P72" i="11"/>
  <c r="I72" i="11"/>
  <c r="J72" i="11" s="1"/>
  <c r="H72" i="11"/>
  <c r="AG71" i="11"/>
  <c r="AF71" i="11"/>
  <c r="AH71" i="11" s="1"/>
  <c r="Y71" i="11"/>
  <c r="Z71" i="11" s="1"/>
  <c r="X71" i="11"/>
  <c r="Q71" i="11"/>
  <c r="R71" i="11" s="1"/>
  <c r="P71" i="11"/>
  <c r="I71" i="11"/>
  <c r="J71" i="11" s="1"/>
  <c r="H71" i="11"/>
  <c r="AG70" i="11"/>
  <c r="AF70" i="11"/>
  <c r="AH70" i="11" s="1"/>
  <c r="Y70" i="11"/>
  <c r="Z70" i="11" s="1"/>
  <c r="X70" i="11"/>
  <c r="Q70" i="11"/>
  <c r="R70" i="11" s="1"/>
  <c r="P70" i="11"/>
  <c r="I70" i="11"/>
  <c r="J70" i="11" s="1"/>
  <c r="H70" i="11"/>
  <c r="AG69" i="11"/>
  <c r="AF69" i="11"/>
  <c r="AH69" i="11" s="1"/>
  <c r="Y69" i="11"/>
  <c r="Z69" i="11" s="1"/>
  <c r="X69" i="11"/>
  <c r="R69" i="11"/>
  <c r="Q69" i="11"/>
  <c r="P69" i="11"/>
  <c r="I69" i="11"/>
  <c r="J69" i="11" s="1"/>
  <c r="H69" i="11"/>
  <c r="AG68" i="11"/>
  <c r="AF68" i="11"/>
  <c r="AH68" i="11" s="1"/>
  <c r="Y68" i="11"/>
  <c r="Z68" i="11" s="1"/>
  <c r="X68" i="11"/>
  <c r="Q68" i="11"/>
  <c r="R68" i="11" s="1"/>
  <c r="P68" i="11"/>
  <c r="I68" i="11"/>
  <c r="J68" i="11" s="1"/>
  <c r="H68" i="11"/>
  <c r="AG67" i="11"/>
  <c r="AF67" i="11"/>
  <c r="AH67" i="11" s="1"/>
  <c r="Y67" i="11"/>
  <c r="Z67" i="11" s="1"/>
  <c r="X67" i="11"/>
  <c r="Q67" i="11"/>
  <c r="R67" i="11" s="1"/>
  <c r="P67" i="11"/>
  <c r="I67" i="11"/>
  <c r="J67" i="11" s="1"/>
  <c r="H67" i="11"/>
  <c r="AG66" i="11"/>
  <c r="AF66" i="11"/>
  <c r="AH66" i="11" s="1"/>
  <c r="Y66" i="11"/>
  <c r="Z66" i="11" s="1"/>
  <c r="X66" i="11"/>
  <c r="Q66" i="11"/>
  <c r="R66" i="11" s="1"/>
  <c r="P66" i="11"/>
  <c r="I66" i="11"/>
  <c r="J66" i="11" s="1"/>
  <c r="H66" i="11"/>
  <c r="AG65" i="11"/>
  <c r="AF65" i="11"/>
  <c r="AH65" i="11" s="1"/>
  <c r="Y65" i="11"/>
  <c r="Z65" i="11" s="1"/>
  <c r="X65" i="11"/>
  <c r="R65" i="11"/>
  <c r="Q65" i="11"/>
  <c r="P65" i="11"/>
  <c r="I65" i="11"/>
  <c r="J65" i="11" s="1"/>
  <c r="H65" i="11"/>
  <c r="AG64" i="11"/>
  <c r="AF64" i="11"/>
  <c r="AH64" i="11" s="1"/>
  <c r="Y64" i="11"/>
  <c r="Z64" i="11" s="1"/>
  <c r="X64" i="11"/>
  <c r="Q64" i="11"/>
  <c r="R64" i="11" s="1"/>
  <c r="P64" i="11"/>
  <c r="I64" i="11"/>
  <c r="J64" i="11" s="1"/>
  <c r="H64" i="11"/>
  <c r="AG63" i="11"/>
  <c r="AF63" i="11"/>
  <c r="AH63" i="11" s="1"/>
  <c r="Y63" i="11"/>
  <c r="Z63" i="11" s="1"/>
  <c r="X63" i="11"/>
  <c r="Q63" i="11"/>
  <c r="R63" i="11" s="1"/>
  <c r="P63" i="11"/>
  <c r="I63" i="11"/>
  <c r="J63" i="11" s="1"/>
  <c r="H63" i="11"/>
  <c r="AG62" i="11"/>
  <c r="AF62" i="11"/>
  <c r="AH62" i="11" s="1"/>
  <c r="Y62" i="11"/>
  <c r="Z62" i="11" s="1"/>
  <c r="X62" i="11"/>
  <c r="R62" i="11"/>
  <c r="Q62" i="11"/>
  <c r="P62" i="11"/>
  <c r="I62" i="11"/>
  <c r="J62" i="11" s="1"/>
  <c r="H62" i="11"/>
  <c r="B55" i="11"/>
  <c r="B54" i="11"/>
  <c r="B53" i="11"/>
  <c r="B52" i="11"/>
  <c r="F51" i="11"/>
  <c r="B51" i="11"/>
  <c r="F50" i="11"/>
  <c r="B50" i="11"/>
  <c r="F49" i="11"/>
  <c r="B49" i="11"/>
  <c r="F48" i="11"/>
  <c r="B48" i="11"/>
  <c r="J47" i="11"/>
  <c r="F47" i="11"/>
  <c r="B47" i="11"/>
  <c r="J46" i="11"/>
  <c r="F46" i="11"/>
  <c r="B46" i="11"/>
  <c r="J45" i="11"/>
  <c r="F45" i="11"/>
  <c r="B45" i="11"/>
  <c r="J44" i="11"/>
  <c r="F44" i="11"/>
  <c r="B44" i="11"/>
  <c r="J43" i="11"/>
  <c r="F43" i="11"/>
  <c r="B43" i="11"/>
  <c r="J42" i="11"/>
  <c r="F42" i="11"/>
  <c r="B42" i="11"/>
  <c r="J41" i="11"/>
  <c r="F41" i="11"/>
  <c r="B41" i="11"/>
  <c r="J40" i="11"/>
  <c r="F40" i="11"/>
  <c r="B40" i="11"/>
  <c r="J39" i="11"/>
  <c r="F39" i="11"/>
  <c r="B39" i="11"/>
  <c r="J38" i="11"/>
  <c r="F38" i="11"/>
  <c r="B38" i="11"/>
  <c r="J37" i="11"/>
  <c r="F37" i="11"/>
  <c r="B37" i="11"/>
  <c r="AG28" i="11"/>
  <c r="AH28" i="11" s="1"/>
  <c r="AF28" i="11"/>
  <c r="Y28" i="11"/>
  <c r="Z28" i="11" s="1"/>
  <c r="X28" i="11"/>
  <c r="Q28" i="11"/>
  <c r="R28" i="11" s="1"/>
  <c r="P28" i="11"/>
  <c r="I28" i="11"/>
  <c r="J28" i="11" s="1"/>
  <c r="H28" i="11"/>
  <c r="AG27" i="11"/>
  <c r="AH27" i="11" s="1"/>
  <c r="AF27" i="11"/>
  <c r="Y27" i="11"/>
  <c r="Z27" i="11" s="1"/>
  <c r="X27" i="11"/>
  <c r="Q27" i="11"/>
  <c r="R27" i="11" s="1"/>
  <c r="P27" i="11"/>
  <c r="I27" i="11"/>
  <c r="J27" i="11" s="1"/>
  <c r="H27" i="11"/>
  <c r="AG26" i="11"/>
  <c r="AH26" i="11" s="1"/>
  <c r="AF26" i="11"/>
  <c r="Y26" i="11"/>
  <c r="Z26" i="11" s="1"/>
  <c r="X26" i="11"/>
  <c r="R26" i="11"/>
  <c r="Q26" i="11"/>
  <c r="P26" i="11"/>
  <c r="I26" i="11"/>
  <c r="J26" i="11" s="1"/>
  <c r="H26" i="11"/>
  <c r="AG25" i="11"/>
  <c r="AH25" i="11" s="1"/>
  <c r="AF25" i="11"/>
  <c r="Y25" i="11"/>
  <c r="Z25" i="11" s="1"/>
  <c r="X25" i="11"/>
  <c r="Q25" i="11"/>
  <c r="R25" i="11" s="1"/>
  <c r="P25" i="11"/>
  <c r="I25" i="11"/>
  <c r="J25" i="11" s="1"/>
  <c r="H25" i="11"/>
  <c r="AG24" i="11"/>
  <c r="AH24" i="11" s="1"/>
  <c r="AF24" i="11"/>
  <c r="Y24" i="11"/>
  <c r="Z24" i="11" s="1"/>
  <c r="X24" i="11"/>
  <c r="Q24" i="11"/>
  <c r="R24" i="11" s="1"/>
  <c r="P24" i="11"/>
  <c r="I24" i="11"/>
  <c r="J24" i="11" s="1"/>
  <c r="H24" i="11"/>
  <c r="AG23" i="11"/>
  <c r="AH23" i="11" s="1"/>
  <c r="AF23" i="11"/>
  <c r="Y23" i="11"/>
  <c r="Z23" i="11" s="1"/>
  <c r="X23" i="11"/>
  <c r="Q23" i="11"/>
  <c r="R23" i="11" s="1"/>
  <c r="P23" i="11"/>
  <c r="I23" i="11"/>
  <c r="J23" i="11" s="1"/>
  <c r="H23" i="11"/>
  <c r="AG22" i="11"/>
  <c r="AH22" i="11" s="1"/>
  <c r="AF22" i="11"/>
  <c r="Y22" i="11"/>
  <c r="Z22" i="11" s="1"/>
  <c r="X22" i="11"/>
  <c r="Q22" i="11"/>
  <c r="R22" i="11" s="1"/>
  <c r="P22" i="11"/>
  <c r="I22" i="11"/>
  <c r="J22" i="11" s="1"/>
  <c r="H22" i="11"/>
  <c r="AG21" i="11"/>
  <c r="AH21" i="11" s="1"/>
  <c r="AF21" i="11"/>
  <c r="Y21" i="11"/>
  <c r="Z21" i="11" s="1"/>
  <c r="X21" i="11"/>
  <c r="R21" i="11"/>
  <c r="Q21" i="11"/>
  <c r="P21" i="11"/>
  <c r="I21" i="11"/>
  <c r="J21" i="11" s="1"/>
  <c r="H21" i="11"/>
  <c r="AG20" i="11"/>
  <c r="AH20" i="11" s="1"/>
  <c r="AF20" i="11"/>
  <c r="Y20" i="11"/>
  <c r="Z20" i="11" s="1"/>
  <c r="X20" i="11"/>
  <c r="Q20" i="11"/>
  <c r="R20" i="11" s="1"/>
  <c r="P20" i="11"/>
  <c r="I20" i="11"/>
  <c r="J20" i="11" s="1"/>
  <c r="H20" i="11"/>
  <c r="AG19" i="11"/>
  <c r="AH19" i="11" s="1"/>
  <c r="AF19" i="11"/>
  <c r="Y19" i="11"/>
  <c r="Z19" i="11" s="1"/>
  <c r="X19" i="11"/>
  <c r="Q19" i="11"/>
  <c r="R19" i="11" s="1"/>
  <c r="P19" i="11"/>
  <c r="I19" i="11"/>
  <c r="J19" i="11" s="1"/>
  <c r="H19" i="11"/>
  <c r="AG18" i="11"/>
  <c r="AH18" i="11" s="1"/>
  <c r="AF18" i="11"/>
  <c r="Y18" i="11"/>
  <c r="Z18" i="11" s="1"/>
  <c r="X18" i="11"/>
  <c r="R18" i="11"/>
  <c r="Q18" i="11"/>
  <c r="P18" i="11"/>
  <c r="I18" i="11"/>
  <c r="J18" i="11" s="1"/>
  <c r="H18" i="11"/>
  <c r="AG17" i="11"/>
  <c r="AH17" i="11" s="1"/>
  <c r="AF17" i="11"/>
  <c r="Y17" i="11"/>
  <c r="Z17" i="11" s="1"/>
  <c r="X17" i="11"/>
  <c r="Q17" i="11"/>
  <c r="R17" i="11" s="1"/>
  <c r="P17" i="11"/>
  <c r="I17" i="11"/>
  <c r="J17" i="11" s="1"/>
  <c r="H17" i="11"/>
  <c r="AG16" i="11"/>
  <c r="AH16" i="11" s="1"/>
  <c r="AF16" i="11"/>
  <c r="Y16" i="11"/>
  <c r="Z16" i="11" s="1"/>
  <c r="X16" i="11"/>
  <c r="Q16" i="11"/>
  <c r="R16" i="11" s="1"/>
  <c r="P16" i="11"/>
  <c r="I16" i="11"/>
  <c r="J16" i="11" s="1"/>
  <c r="H16" i="11"/>
  <c r="AG15" i="11"/>
  <c r="AH15" i="11" s="1"/>
  <c r="AF15" i="11"/>
  <c r="Y15" i="11"/>
  <c r="Z15" i="11" s="1"/>
  <c r="X15" i="11"/>
  <c r="Q15" i="11"/>
  <c r="R15" i="11" s="1"/>
  <c r="P15" i="11"/>
  <c r="I15" i="11"/>
  <c r="J15" i="11" s="1"/>
  <c r="H15" i="11"/>
  <c r="AG14" i="11"/>
  <c r="AH14" i="11" s="1"/>
  <c r="AF14" i="11"/>
  <c r="Y14" i="11"/>
  <c r="Z14" i="11" s="1"/>
  <c r="X14" i="11"/>
  <c r="Q14" i="11"/>
  <c r="R14" i="11" s="1"/>
  <c r="P14" i="11"/>
  <c r="I14" i="11"/>
  <c r="J14" i="11" s="1"/>
  <c r="H14" i="11"/>
  <c r="AG13" i="11"/>
  <c r="AH13" i="11" s="1"/>
  <c r="AF13" i="11"/>
  <c r="Y13" i="11"/>
  <c r="Z13" i="11" s="1"/>
  <c r="X13" i="11"/>
  <c r="R13" i="11"/>
  <c r="Q13" i="11"/>
  <c r="P13" i="11"/>
  <c r="I13" i="11"/>
  <c r="J13" i="11" s="1"/>
  <c r="H13" i="11"/>
  <c r="AG12" i="11"/>
  <c r="AH12" i="11" s="1"/>
  <c r="AF12" i="11"/>
  <c r="Y12" i="11"/>
  <c r="Z12" i="11" s="1"/>
  <c r="X12" i="11"/>
  <c r="Q12" i="11"/>
  <c r="R12" i="11" s="1"/>
  <c r="P12" i="11"/>
  <c r="I12" i="11"/>
  <c r="J12" i="11" s="1"/>
  <c r="H12" i="11"/>
  <c r="AG11" i="11"/>
  <c r="AH11" i="11" s="1"/>
  <c r="AF11" i="11"/>
  <c r="Y11" i="11"/>
  <c r="Z11" i="11" s="1"/>
  <c r="X11" i="11"/>
  <c r="Q11" i="11"/>
  <c r="R11" i="11" s="1"/>
  <c r="P11" i="11"/>
  <c r="I11" i="11"/>
  <c r="J11" i="11" s="1"/>
  <c r="H11" i="11"/>
  <c r="AG10" i="11"/>
  <c r="AH10" i="11" s="1"/>
  <c r="AF10" i="11"/>
  <c r="Y10" i="11"/>
  <c r="Z10" i="11" s="1"/>
  <c r="X10" i="11"/>
  <c r="Q10" i="11"/>
  <c r="R10" i="11" s="1"/>
  <c r="P10" i="11"/>
  <c r="I10" i="11"/>
  <c r="J10" i="11" s="1"/>
  <c r="H10" i="11"/>
  <c r="AG9" i="11"/>
  <c r="AH9" i="11" s="1"/>
  <c r="AF9" i="11"/>
  <c r="Y9" i="11"/>
  <c r="Z9" i="11" s="1"/>
  <c r="X9" i="11"/>
  <c r="Q9" i="11"/>
  <c r="R9" i="11" s="1"/>
  <c r="P9" i="11"/>
  <c r="I9" i="11"/>
  <c r="J9" i="11" s="1"/>
  <c r="H9" i="11"/>
  <c r="AH8" i="11"/>
  <c r="AG8" i="11"/>
  <c r="AF8" i="11"/>
  <c r="Y8" i="11"/>
  <c r="Z8" i="11" s="1"/>
  <c r="X8" i="11"/>
  <c r="R8" i="11"/>
  <c r="Q8" i="11"/>
  <c r="P8" i="11"/>
  <c r="I8" i="11"/>
  <c r="J8" i="11" s="1"/>
  <c r="H8" i="11"/>
  <c r="D119" i="10"/>
  <c r="D118" i="10"/>
  <c r="D117" i="10"/>
  <c r="D116" i="10"/>
  <c r="D115" i="10"/>
  <c r="D109" i="10"/>
  <c r="D108" i="10"/>
  <c r="D107" i="10"/>
  <c r="D106" i="10"/>
  <c r="D105" i="10"/>
  <c r="D99" i="10"/>
  <c r="D98" i="10"/>
  <c r="D97" i="10"/>
  <c r="D96" i="10"/>
  <c r="D95" i="10"/>
  <c r="D89" i="10"/>
  <c r="D88" i="10"/>
  <c r="D87" i="10"/>
  <c r="D86" i="10"/>
  <c r="D85" i="10"/>
  <c r="D79" i="10"/>
  <c r="D78" i="10"/>
  <c r="D77" i="10"/>
  <c r="D76" i="10"/>
  <c r="D75" i="10"/>
  <c r="D69" i="10"/>
  <c r="D68" i="10"/>
  <c r="D67" i="10"/>
  <c r="D66" i="10"/>
  <c r="D65" i="10"/>
  <c r="D59" i="10"/>
  <c r="D58" i="10"/>
  <c r="D57" i="10"/>
  <c r="D56" i="10"/>
  <c r="D55" i="10"/>
  <c r="P27" i="10"/>
  <c r="P28" i="10" s="1"/>
  <c r="P29" i="10" s="1"/>
  <c r="P30" i="10" s="1"/>
  <c r="P31" i="10" s="1"/>
  <c r="P32" i="10" s="1"/>
  <c r="P33" i="10" s="1"/>
  <c r="P34" i="10" s="1"/>
  <c r="P35" i="10" s="1"/>
  <c r="P36" i="10" s="1"/>
  <c r="P37" i="10" s="1"/>
  <c r="P38" i="10" s="1"/>
  <c r="P39" i="10" s="1"/>
  <c r="P40" i="10" s="1"/>
  <c r="P41" i="10" s="1"/>
  <c r="P42" i="10" s="1"/>
  <c r="P43" i="10" s="1"/>
  <c r="P44" i="10" s="1"/>
  <c r="P45" i="10" s="1"/>
  <c r="P46" i="10" s="1"/>
  <c r="P47" i="10" s="1"/>
  <c r="P48" i="10" s="1"/>
  <c r="K27" i="10"/>
  <c r="K28" i="10" s="1"/>
  <c r="K29" i="10" s="1"/>
  <c r="K30" i="10" s="1"/>
  <c r="K31" i="10" s="1"/>
  <c r="K32" i="10" s="1"/>
  <c r="K33" i="10" s="1"/>
  <c r="K34" i="10" s="1"/>
  <c r="K35" i="10" s="1"/>
  <c r="K36" i="10" s="1"/>
  <c r="K37" i="10" s="1"/>
  <c r="K38" i="10" s="1"/>
  <c r="K39" i="10" s="1"/>
  <c r="K40" i="10" s="1"/>
  <c r="K41" i="10" s="1"/>
  <c r="K42" i="10" s="1"/>
  <c r="K43" i="10" s="1"/>
  <c r="K44" i="10" s="1"/>
  <c r="K45" i="10" s="1"/>
  <c r="K46" i="10" s="1"/>
  <c r="K47" i="10" s="1"/>
  <c r="K48" i="10" s="1"/>
  <c r="F27" i="10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F43" i="10" s="1"/>
  <c r="F44" i="10" s="1"/>
  <c r="F45" i="10" s="1"/>
  <c r="F46" i="10" s="1"/>
  <c r="F47" i="10" s="1"/>
  <c r="F48" i="10" s="1"/>
  <c r="A27" i="10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K16" i="10"/>
  <c r="F15" i="10"/>
  <c r="A14" i="10"/>
  <c r="K10" i="10"/>
  <c r="F10" i="10"/>
  <c r="A10" i="10"/>
  <c r="N52" i="9" l="1"/>
  <c r="I52" i="9"/>
  <c r="D52" i="9"/>
  <c r="N51" i="9"/>
  <c r="I51" i="9"/>
  <c r="D51" i="9"/>
  <c r="N50" i="9"/>
  <c r="I50" i="9"/>
  <c r="D50" i="9"/>
  <c r="N49" i="9"/>
  <c r="I49" i="9"/>
  <c r="D49" i="9"/>
  <c r="N48" i="9"/>
  <c r="I48" i="9"/>
  <c r="D48" i="9"/>
  <c r="N47" i="9"/>
  <c r="I47" i="9"/>
  <c r="D47" i="9"/>
  <c r="N46" i="9"/>
  <c r="I46" i="9"/>
  <c r="D46" i="9"/>
  <c r="N45" i="9"/>
  <c r="I45" i="9"/>
  <c r="D45" i="9"/>
  <c r="N44" i="9"/>
  <c r="I44" i="9"/>
  <c r="D44" i="9"/>
  <c r="N43" i="9"/>
  <c r="I43" i="9"/>
  <c r="D43" i="9"/>
  <c r="N42" i="9"/>
  <c r="I42" i="9"/>
  <c r="D42" i="9"/>
  <c r="N41" i="9"/>
  <c r="I41" i="9"/>
  <c r="D41" i="9"/>
  <c r="N40" i="9"/>
  <c r="I40" i="9"/>
  <c r="D40" i="9"/>
  <c r="N39" i="9"/>
  <c r="I39" i="9"/>
  <c r="D39" i="9"/>
  <c r="N38" i="9"/>
  <c r="I38" i="9"/>
  <c r="D38" i="9"/>
  <c r="N37" i="9"/>
  <c r="I37" i="9"/>
  <c r="D37" i="9"/>
  <c r="N36" i="9"/>
  <c r="I36" i="9"/>
  <c r="D36" i="9"/>
  <c r="N35" i="9"/>
  <c r="I35" i="9"/>
  <c r="D35" i="9"/>
  <c r="N34" i="9"/>
  <c r="I34" i="9"/>
  <c r="D34" i="9"/>
  <c r="N33" i="9"/>
  <c r="I33" i="9"/>
  <c r="D33" i="9"/>
  <c r="N32" i="9"/>
  <c r="I32" i="9"/>
  <c r="D32" i="9"/>
  <c r="N31" i="9"/>
  <c r="I31" i="9"/>
  <c r="D31" i="9"/>
  <c r="N30" i="9"/>
  <c r="I30" i="9"/>
  <c r="D30" i="9"/>
  <c r="S24" i="9"/>
  <c r="N24" i="9"/>
  <c r="I24" i="9"/>
  <c r="D24" i="9"/>
  <c r="S23" i="9"/>
  <c r="N23" i="9"/>
  <c r="I23" i="9"/>
  <c r="D23" i="9"/>
  <c r="S22" i="9"/>
  <c r="N22" i="9"/>
  <c r="I22" i="9"/>
  <c r="D22" i="9"/>
  <c r="S21" i="9"/>
  <c r="N21" i="9"/>
  <c r="I21" i="9"/>
  <c r="D21" i="9"/>
  <c r="S20" i="9"/>
  <c r="N20" i="9"/>
  <c r="I20" i="9"/>
  <c r="D20" i="9"/>
  <c r="S19" i="9"/>
  <c r="N19" i="9"/>
  <c r="I19" i="9"/>
  <c r="D19" i="9"/>
  <c r="S18" i="9"/>
  <c r="N18" i="9"/>
  <c r="I18" i="9"/>
  <c r="D18" i="9"/>
  <c r="S17" i="9"/>
  <c r="N17" i="9"/>
  <c r="I17" i="9"/>
  <c r="D17" i="9"/>
  <c r="S16" i="9"/>
  <c r="N16" i="9"/>
  <c r="I16" i="9"/>
  <c r="D16" i="9"/>
  <c r="S15" i="9"/>
  <c r="N15" i="9"/>
  <c r="I15" i="9"/>
  <c r="D15" i="9"/>
  <c r="S14" i="9"/>
  <c r="N14" i="9"/>
  <c r="I14" i="9"/>
  <c r="D14" i="9"/>
  <c r="S13" i="9"/>
  <c r="N13" i="9"/>
  <c r="I13" i="9"/>
  <c r="D13" i="9"/>
  <c r="S12" i="9"/>
  <c r="N12" i="9"/>
  <c r="I12" i="9"/>
  <c r="D12" i="9"/>
  <c r="S11" i="9"/>
  <c r="N11" i="9"/>
  <c r="I11" i="9"/>
  <c r="D11" i="9"/>
  <c r="S10" i="9"/>
  <c r="N10" i="9"/>
  <c r="I10" i="9"/>
  <c r="D10" i="9"/>
  <c r="S9" i="9"/>
  <c r="N9" i="9"/>
  <c r="I9" i="9"/>
  <c r="D9" i="9"/>
  <c r="D100" i="8"/>
  <c r="C100" i="8"/>
  <c r="D99" i="8"/>
  <c r="C99" i="8"/>
  <c r="D98" i="8"/>
  <c r="C98" i="8"/>
  <c r="D97" i="8"/>
  <c r="C97" i="8"/>
  <c r="D96" i="8"/>
  <c r="D90" i="8"/>
  <c r="C90" i="8"/>
  <c r="D89" i="8"/>
  <c r="C89" i="8"/>
  <c r="D88" i="8"/>
  <c r="C88" i="8"/>
  <c r="D87" i="8"/>
  <c r="C87" i="8"/>
  <c r="D86" i="8"/>
  <c r="D80" i="8"/>
  <c r="C80" i="8"/>
  <c r="D79" i="8"/>
  <c r="C79" i="8"/>
  <c r="D78" i="8"/>
  <c r="C78" i="8"/>
  <c r="D77" i="8"/>
  <c r="C77" i="8"/>
  <c r="D76" i="8"/>
  <c r="D70" i="8"/>
  <c r="C70" i="8"/>
  <c r="D69" i="8"/>
  <c r="C69" i="8"/>
  <c r="D68" i="8"/>
  <c r="C68" i="8"/>
  <c r="D67" i="8"/>
  <c r="C67" i="8"/>
  <c r="D66" i="8"/>
  <c r="D60" i="8"/>
  <c r="C60" i="8"/>
  <c r="D59" i="8"/>
  <c r="C59" i="8"/>
  <c r="D58" i="8"/>
  <c r="C58" i="8"/>
  <c r="D57" i="8"/>
  <c r="C57" i="8"/>
  <c r="D56" i="8"/>
  <c r="D50" i="8"/>
  <c r="C50" i="8"/>
  <c r="D49" i="8"/>
  <c r="C49" i="8"/>
  <c r="D48" i="8"/>
  <c r="C48" i="8"/>
  <c r="D47" i="8"/>
  <c r="C47" i="8"/>
  <c r="D46" i="8"/>
  <c r="D40" i="8"/>
  <c r="C40" i="8"/>
  <c r="D39" i="8"/>
  <c r="C39" i="8"/>
  <c r="D38" i="8"/>
  <c r="C38" i="8"/>
  <c r="D37" i="8"/>
  <c r="C37" i="8"/>
  <c r="D36" i="8"/>
  <c r="M30" i="8"/>
  <c r="L30" i="8"/>
  <c r="K30" i="8"/>
  <c r="J30" i="8"/>
  <c r="I30" i="8"/>
  <c r="H30" i="8"/>
  <c r="G30" i="8"/>
  <c r="F30" i="8"/>
  <c r="D30" i="8"/>
  <c r="C30" i="8"/>
  <c r="M29" i="8"/>
  <c r="L29" i="8"/>
  <c r="K29" i="8"/>
  <c r="J29" i="8"/>
  <c r="I29" i="8"/>
  <c r="H29" i="8"/>
  <c r="G29" i="8"/>
  <c r="F29" i="8"/>
  <c r="D29" i="8"/>
  <c r="C29" i="8"/>
  <c r="M28" i="8"/>
  <c r="L28" i="8"/>
  <c r="K28" i="8"/>
  <c r="J28" i="8"/>
  <c r="I28" i="8"/>
  <c r="H28" i="8"/>
  <c r="G28" i="8"/>
  <c r="F28" i="8"/>
  <c r="D28" i="8"/>
  <c r="C28" i="8"/>
  <c r="M27" i="8"/>
  <c r="L27" i="8"/>
  <c r="K27" i="8"/>
  <c r="J27" i="8"/>
  <c r="I27" i="8"/>
  <c r="H27" i="8"/>
  <c r="G27" i="8"/>
  <c r="F27" i="8"/>
  <c r="D27" i="8"/>
  <c r="C27" i="8"/>
  <c r="M26" i="8"/>
  <c r="L26" i="8"/>
  <c r="K26" i="8"/>
  <c r="J26" i="8"/>
  <c r="I26" i="8"/>
  <c r="H26" i="8"/>
  <c r="G26" i="8"/>
  <c r="F26" i="8"/>
  <c r="D26" i="8"/>
  <c r="S18" i="8"/>
  <c r="R18" i="8"/>
  <c r="N18" i="8"/>
  <c r="M18" i="8"/>
  <c r="I18" i="8"/>
  <c r="H18" i="8"/>
  <c r="D18" i="8"/>
  <c r="C18" i="8"/>
  <c r="S17" i="8"/>
  <c r="R17" i="8"/>
  <c r="N17" i="8"/>
  <c r="M17" i="8"/>
  <c r="I17" i="8"/>
  <c r="H17" i="8"/>
  <c r="D17" i="8"/>
  <c r="C17" i="8"/>
  <c r="S16" i="8"/>
  <c r="R16" i="8"/>
  <c r="N16" i="8"/>
  <c r="M16" i="8"/>
  <c r="I16" i="8"/>
  <c r="H16" i="8"/>
  <c r="D16" i="8"/>
  <c r="C16" i="8"/>
  <c r="S15" i="8"/>
  <c r="R15" i="8"/>
  <c r="N15" i="8"/>
  <c r="M15" i="8"/>
  <c r="I15" i="8"/>
  <c r="H15" i="8"/>
  <c r="D15" i="8"/>
  <c r="C15" i="8"/>
  <c r="S14" i="8"/>
  <c r="R14" i="8"/>
  <c r="N14" i="8"/>
  <c r="M14" i="8"/>
  <c r="I14" i="8"/>
  <c r="H14" i="8"/>
  <c r="D14" i="8"/>
  <c r="C14" i="8"/>
  <c r="S13" i="8"/>
  <c r="R13" i="8"/>
  <c r="N13" i="8"/>
  <c r="M13" i="8"/>
  <c r="I13" i="8"/>
  <c r="H13" i="8"/>
  <c r="D13" i="8"/>
  <c r="C13" i="8"/>
  <c r="S12" i="8"/>
  <c r="R12" i="8"/>
  <c r="N12" i="8"/>
  <c r="M12" i="8"/>
  <c r="I12" i="8"/>
  <c r="H12" i="8"/>
  <c r="D12" i="8"/>
  <c r="C12" i="8"/>
  <c r="S11" i="8"/>
  <c r="R11" i="8"/>
  <c r="N11" i="8"/>
  <c r="M11" i="8"/>
  <c r="I11" i="8"/>
  <c r="H11" i="8"/>
  <c r="D11" i="8"/>
  <c r="C11" i="8"/>
  <c r="S10" i="8"/>
  <c r="R10" i="8"/>
  <c r="N10" i="8"/>
  <c r="M10" i="8"/>
  <c r="I10" i="8"/>
  <c r="H10" i="8"/>
  <c r="D10" i="8"/>
  <c r="C10" i="8"/>
  <c r="S9" i="8"/>
  <c r="R9" i="8"/>
  <c r="N9" i="8"/>
  <c r="M9" i="8"/>
  <c r="I9" i="8"/>
  <c r="H9" i="8"/>
  <c r="D9" i="8"/>
  <c r="C9" i="8"/>
  <c r="S8" i="8"/>
  <c r="N8" i="8"/>
  <c r="I8" i="8"/>
  <c r="D8" i="8"/>
  <c r="AB22" i="7" l="1"/>
  <c r="X22" i="7"/>
  <c r="AF21" i="7"/>
  <c r="D100" i="7"/>
  <c r="D99" i="7"/>
  <c r="D98" i="7"/>
  <c r="D97" i="7"/>
  <c r="D96" i="7"/>
  <c r="D90" i="7"/>
  <c r="D89" i="7"/>
  <c r="D88" i="7"/>
  <c r="D87" i="7"/>
  <c r="D86" i="7"/>
  <c r="D80" i="7"/>
  <c r="D79" i="7"/>
  <c r="D78" i="7"/>
  <c r="D77" i="7"/>
  <c r="D76" i="7"/>
  <c r="D70" i="7"/>
  <c r="D69" i="7"/>
  <c r="D68" i="7"/>
  <c r="D67" i="7"/>
  <c r="D66" i="7"/>
  <c r="D60" i="7"/>
  <c r="D59" i="7"/>
  <c r="D58" i="7"/>
  <c r="D57" i="7"/>
  <c r="D56" i="7"/>
  <c r="D50" i="7"/>
  <c r="D49" i="7"/>
  <c r="D48" i="7"/>
  <c r="D47" i="7"/>
  <c r="D46" i="7"/>
  <c r="D40" i="7"/>
  <c r="D39" i="7"/>
  <c r="D38" i="7"/>
  <c r="D37" i="7"/>
  <c r="D36" i="7"/>
  <c r="M30" i="7"/>
  <c r="L30" i="7"/>
  <c r="K30" i="7"/>
  <c r="J30" i="7"/>
  <c r="I30" i="7"/>
  <c r="H30" i="7"/>
  <c r="G30" i="7"/>
  <c r="F30" i="7"/>
  <c r="D30" i="7"/>
  <c r="M29" i="7"/>
  <c r="L29" i="7"/>
  <c r="K29" i="7"/>
  <c r="J29" i="7"/>
  <c r="I29" i="7"/>
  <c r="H29" i="7"/>
  <c r="G29" i="7"/>
  <c r="F29" i="7"/>
  <c r="D29" i="7"/>
  <c r="M28" i="7"/>
  <c r="L28" i="7"/>
  <c r="K28" i="7"/>
  <c r="J28" i="7"/>
  <c r="I28" i="7"/>
  <c r="H28" i="7"/>
  <c r="G28" i="7"/>
  <c r="F28" i="7"/>
  <c r="D28" i="7"/>
  <c r="M27" i="7"/>
  <c r="L27" i="7"/>
  <c r="K27" i="7"/>
  <c r="J27" i="7"/>
  <c r="I27" i="7"/>
  <c r="H27" i="7"/>
  <c r="G27" i="7"/>
  <c r="F27" i="7"/>
  <c r="D27" i="7"/>
  <c r="M26" i="7"/>
  <c r="L26" i="7"/>
  <c r="K26" i="7"/>
  <c r="J26" i="7"/>
  <c r="I26" i="7"/>
  <c r="H26" i="7"/>
  <c r="G26" i="7"/>
  <c r="F26" i="7"/>
  <c r="D26" i="7"/>
  <c r="S18" i="7"/>
  <c r="R18" i="7"/>
  <c r="N18" i="7"/>
  <c r="I18" i="7"/>
  <c r="D18" i="7"/>
  <c r="S17" i="7"/>
  <c r="R17" i="7"/>
  <c r="N17" i="7"/>
  <c r="I17" i="7"/>
  <c r="D17" i="7"/>
  <c r="S16" i="7"/>
  <c r="R16" i="7"/>
  <c r="N16" i="7"/>
  <c r="I16" i="7"/>
  <c r="D16" i="7"/>
  <c r="S15" i="7"/>
  <c r="R15" i="7"/>
  <c r="N15" i="7"/>
  <c r="I15" i="7"/>
  <c r="D15" i="7"/>
  <c r="S14" i="7"/>
  <c r="R14" i="7"/>
  <c r="N14" i="7"/>
  <c r="I14" i="7"/>
  <c r="D14" i="7"/>
  <c r="S13" i="7"/>
  <c r="R13" i="7"/>
  <c r="N13" i="7"/>
  <c r="I13" i="7"/>
  <c r="D13" i="7"/>
  <c r="S12" i="7"/>
  <c r="R12" i="7"/>
  <c r="N12" i="7"/>
  <c r="I12" i="7"/>
  <c r="D12" i="7"/>
  <c r="S11" i="7"/>
  <c r="R11" i="7"/>
  <c r="N11" i="7"/>
  <c r="I11" i="7"/>
  <c r="D11" i="7"/>
  <c r="S10" i="7"/>
  <c r="R10" i="7"/>
  <c r="N10" i="7"/>
  <c r="I10" i="7"/>
  <c r="D10" i="7"/>
  <c r="S9" i="7"/>
  <c r="R9" i="7"/>
  <c r="N9" i="7"/>
  <c r="I9" i="7"/>
  <c r="D9" i="7"/>
  <c r="S8" i="7"/>
  <c r="N8" i="7"/>
  <c r="I8" i="7"/>
  <c r="D8" i="7"/>
  <c r="D95" i="6"/>
  <c r="D94" i="6"/>
  <c r="D93" i="6"/>
  <c r="D92" i="6"/>
  <c r="D91" i="6"/>
  <c r="D85" i="6"/>
  <c r="D84" i="6"/>
  <c r="D83" i="6"/>
  <c r="D82" i="6"/>
  <c r="D81" i="6"/>
  <c r="D75" i="6"/>
  <c r="D74" i="6"/>
  <c r="D73" i="6"/>
  <c r="D72" i="6"/>
  <c r="D71" i="6"/>
  <c r="D65" i="6"/>
  <c r="D64" i="6"/>
  <c r="D63" i="6"/>
  <c r="D62" i="6"/>
  <c r="D61" i="6"/>
  <c r="D55" i="6"/>
  <c r="D54" i="6"/>
  <c r="D53" i="6"/>
  <c r="D52" i="6"/>
  <c r="D51" i="6"/>
  <c r="D45" i="6"/>
  <c r="D44" i="6"/>
  <c r="D43" i="6"/>
  <c r="D42" i="6"/>
  <c r="D41" i="6"/>
  <c r="M35" i="6"/>
  <c r="L35" i="6"/>
  <c r="K35" i="6"/>
  <c r="J35" i="6"/>
  <c r="I35" i="6"/>
  <c r="H35" i="6"/>
  <c r="G35" i="6"/>
  <c r="F35" i="6"/>
  <c r="D35" i="6"/>
  <c r="M34" i="6"/>
  <c r="L34" i="6"/>
  <c r="K34" i="6"/>
  <c r="J34" i="6"/>
  <c r="I34" i="6"/>
  <c r="H34" i="6"/>
  <c r="G34" i="6"/>
  <c r="F34" i="6"/>
  <c r="D34" i="6"/>
  <c r="M33" i="6"/>
  <c r="L33" i="6"/>
  <c r="K33" i="6"/>
  <c r="J33" i="6"/>
  <c r="I33" i="6"/>
  <c r="H33" i="6"/>
  <c r="G33" i="6"/>
  <c r="F33" i="6"/>
  <c r="D33" i="6"/>
  <c r="M32" i="6"/>
  <c r="L32" i="6"/>
  <c r="K32" i="6"/>
  <c r="J32" i="6"/>
  <c r="I32" i="6"/>
  <c r="H32" i="6"/>
  <c r="G32" i="6"/>
  <c r="F32" i="6"/>
  <c r="D32" i="6"/>
  <c r="M31" i="6"/>
  <c r="L31" i="6"/>
  <c r="K31" i="6"/>
  <c r="J31" i="6"/>
  <c r="I31" i="6"/>
  <c r="H31" i="6"/>
  <c r="G31" i="6"/>
  <c r="F31" i="6"/>
  <c r="D31" i="6"/>
  <c r="S23" i="6"/>
  <c r="N23" i="6"/>
  <c r="I23" i="6"/>
  <c r="D23" i="6"/>
  <c r="S22" i="6"/>
  <c r="N22" i="6"/>
  <c r="I22" i="6"/>
  <c r="D22" i="6"/>
  <c r="S21" i="6"/>
  <c r="N21" i="6"/>
  <c r="I21" i="6"/>
  <c r="D21" i="6"/>
  <c r="S20" i="6"/>
  <c r="N20" i="6"/>
  <c r="I20" i="6"/>
  <c r="D20" i="6"/>
  <c r="S19" i="6"/>
  <c r="N19" i="6"/>
  <c r="I19" i="6"/>
  <c r="D19" i="6"/>
  <c r="S18" i="6"/>
  <c r="N18" i="6"/>
  <c r="I18" i="6"/>
  <c r="D18" i="6"/>
  <c r="S17" i="6"/>
  <c r="N17" i="6"/>
  <c r="I17" i="6"/>
  <c r="D17" i="6"/>
  <c r="S16" i="6"/>
  <c r="N16" i="6"/>
  <c r="I16" i="6"/>
  <c r="D16" i="6"/>
  <c r="S15" i="6"/>
  <c r="N15" i="6"/>
  <c r="I15" i="6"/>
  <c r="D15" i="6"/>
  <c r="S14" i="6"/>
  <c r="N14" i="6"/>
  <c r="I14" i="6"/>
  <c r="D14" i="6"/>
  <c r="S13" i="6"/>
  <c r="N13" i="6"/>
  <c r="I13" i="6"/>
  <c r="D13" i="6"/>
  <c r="S12" i="6"/>
  <c r="N12" i="6"/>
  <c r="I12" i="6"/>
  <c r="D12" i="6"/>
  <c r="S11" i="6"/>
  <c r="N11" i="6"/>
  <c r="I11" i="6"/>
  <c r="D11" i="6"/>
  <c r="S10" i="6"/>
  <c r="N10" i="6"/>
  <c r="I10" i="6"/>
  <c r="D10" i="6"/>
  <c r="S9" i="6"/>
  <c r="N9" i="6"/>
  <c r="I9" i="6"/>
  <c r="D9" i="6"/>
  <c r="S8" i="6"/>
  <c r="N8" i="6"/>
  <c r="I8" i="6"/>
  <c r="D8" i="6"/>
  <c r="AD23" i="5"/>
  <c r="Y23" i="5"/>
  <c r="AI21" i="5"/>
  <c r="D100" i="5"/>
  <c r="D99" i="5"/>
  <c r="D98" i="5"/>
  <c r="D97" i="5"/>
  <c r="D96" i="5"/>
  <c r="D90" i="5"/>
  <c r="D89" i="5"/>
  <c r="D88" i="5"/>
  <c r="D87" i="5"/>
  <c r="D86" i="5"/>
  <c r="D80" i="5"/>
  <c r="D79" i="5"/>
  <c r="D78" i="5"/>
  <c r="D77" i="5"/>
  <c r="D76" i="5"/>
  <c r="D70" i="5"/>
  <c r="D69" i="5"/>
  <c r="D68" i="5"/>
  <c r="D67" i="5"/>
  <c r="D66" i="5"/>
  <c r="D60" i="5"/>
  <c r="D59" i="5"/>
  <c r="D58" i="5"/>
  <c r="D57" i="5"/>
  <c r="D56" i="5"/>
  <c r="D50" i="5"/>
  <c r="D49" i="5"/>
  <c r="D48" i="5"/>
  <c r="D47" i="5"/>
  <c r="D46" i="5"/>
  <c r="D40" i="5"/>
  <c r="D39" i="5"/>
  <c r="D38" i="5"/>
  <c r="D37" i="5"/>
  <c r="D36" i="5"/>
  <c r="M30" i="5"/>
  <c r="L30" i="5"/>
  <c r="K30" i="5"/>
  <c r="J30" i="5"/>
  <c r="I30" i="5"/>
  <c r="H30" i="5"/>
  <c r="G30" i="5"/>
  <c r="F30" i="5"/>
  <c r="D30" i="5"/>
  <c r="M29" i="5"/>
  <c r="L29" i="5"/>
  <c r="K29" i="5"/>
  <c r="J29" i="5"/>
  <c r="I29" i="5"/>
  <c r="H29" i="5"/>
  <c r="G29" i="5"/>
  <c r="F29" i="5"/>
  <c r="D29" i="5"/>
  <c r="M28" i="5"/>
  <c r="L28" i="5"/>
  <c r="K28" i="5"/>
  <c r="J28" i="5"/>
  <c r="I28" i="5"/>
  <c r="H28" i="5"/>
  <c r="G28" i="5"/>
  <c r="F28" i="5"/>
  <c r="D28" i="5"/>
  <c r="M27" i="5"/>
  <c r="L27" i="5"/>
  <c r="K27" i="5"/>
  <c r="J27" i="5"/>
  <c r="I27" i="5"/>
  <c r="H27" i="5"/>
  <c r="G27" i="5"/>
  <c r="F27" i="5"/>
  <c r="D27" i="5"/>
  <c r="M26" i="5"/>
  <c r="L26" i="5"/>
  <c r="K26" i="5"/>
  <c r="J26" i="5"/>
  <c r="I26" i="5"/>
  <c r="H26" i="5"/>
  <c r="G26" i="5"/>
  <c r="F26" i="5"/>
  <c r="D26" i="5"/>
  <c r="S18" i="5"/>
  <c r="R18" i="5"/>
  <c r="N18" i="5"/>
  <c r="M18" i="5"/>
  <c r="I18" i="5"/>
  <c r="H18" i="5"/>
  <c r="D18" i="5"/>
  <c r="S17" i="5"/>
  <c r="R17" i="5"/>
  <c r="N17" i="5"/>
  <c r="M17" i="5"/>
  <c r="I17" i="5"/>
  <c r="H17" i="5"/>
  <c r="D17" i="5"/>
  <c r="S16" i="5"/>
  <c r="R16" i="5"/>
  <c r="N16" i="5"/>
  <c r="M16" i="5"/>
  <c r="I16" i="5"/>
  <c r="H16" i="5"/>
  <c r="D16" i="5"/>
  <c r="S15" i="5"/>
  <c r="R15" i="5"/>
  <c r="N15" i="5"/>
  <c r="M15" i="5"/>
  <c r="I15" i="5"/>
  <c r="H15" i="5"/>
  <c r="D15" i="5"/>
  <c r="S14" i="5"/>
  <c r="R14" i="5"/>
  <c r="N14" i="5"/>
  <c r="M14" i="5"/>
  <c r="I14" i="5"/>
  <c r="H14" i="5"/>
  <c r="D14" i="5"/>
  <c r="S13" i="5"/>
  <c r="R13" i="5"/>
  <c r="N13" i="5"/>
  <c r="M13" i="5"/>
  <c r="I13" i="5"/>
  <c r="H13" i="5"/>
  <c r="D13" i="5"/>
  <c r="S12" i="5"/>
  <c r="R12" i="5"/>
  <c r="N12" i="5"/>
  <c r="M12" i="5"/>
  <c r="I12" i="5"/>
  <c r="H12" i="5"/>
  <c r="D12" i="5"/>
  <c r="S11" i="5"/>
  <c r="R11" i="5"/>
  <c r="N11" i="5"/>
  <c r="M11" i="5"/>
  <c r="I11" i="5"/>
  <c r="H11" i="5"/>
  <c r="D11" i="5"/>
  <c r="S10" i="5"/>
  <c r="R10" i="5"/>
  <c r="N10" i="5"/>
  <c r="M10" i="5"/>
  <c r="I10" i="5"/>
  <c r="H10" i="5"/>
  <c r="D10" i="5"/>
  <c r="S9" i="5"/>
  <c r="R9" i="5"/>
  <c r="N9" i="5"/>
  <c r="M9" i="5"/>
  <c r="I9" i="5"/>
  <c r="H9" i="5"/>
  <c r="D9" i="5"/>
  <c r="S8" i="5"/>
  <c r="N8" i="5"/>
  <c r="I8" i="5"/>
  <c r="D8" i="5"/>
  <c r="AT70" i="4"/>
  <c r="AP70" i="4"/>
  <c r="AL70" i="4"/>
  <c r="AT69" i="4"/>
  <c r="AP69" i="4"/>
  <c r="AL69" i="4"/>
  <c r="AT68" i="4"/>
  <c r="AP68" i="4"/>
  <c r="AL68" i="4"/>
  <c r="AT67" i="4"/>
  <c r="AP67" i="4"/>
  <c r="AL67" i="4"/>
  <c r="AT66" i="4"/>
  <c r="AP66" i="4"/>
  <c r="AL66" i="4"/>
  <c r="AT65" i="4"/>
  <c r="AP65" i="4"/>
  <c r="AL65" i="4"/>
  <c r="AT64" i="4"/>
  <c r="AP64" i="4"/>
  <c r="AL64" i="4"/>
  <c r="AT63" i="4"/>
  <c r="AP63" i="4"/>
  <c r="AL63" i="4"/>
  <c r="AT62" i="4"/>
  <c r="AP62" i="4"/>
  <c r="AL62" i="4"/>
  <c r="AT61" i="4"/>
  <c r="AP61" i="4"/>
  <c r="AL61" i="4"/>
  <c r="AT60" i="4"/>
  <c r="AP60" i="4"/>
  <c r="AL60" i="4"/>
  <c r="AT59" i="4"/>
  <c r="AP59" i="4"/>
  <c r="AL59" i="4"/>
  <c r="AT58" i="4"/>
  <c r="AP58" i="4"/>
  <c r="AL58" i="4"/>
  <c r="AT57" i="4"/>
  <c r="AP57" i="4"/>
  <c r="AL57" i="4"/>
  <c r="AT56" i="4"/>
  <c r="AP56" i="4"/>
  <c r="AL56" i="4"/>
  <c r="AT55" i="4"/>
  <c r="AP55" i="4"/>
  <c r="AL55" i="4"/>
  <c r="AT54" i="4"/>
  <c r="AP54" i="4"/>
  <c r="AL54" i="4"/>
  <c r="AT53" i="4"/>
  <c r="AP53" i="4"/>
  <c r="AL53" i="4"/>
  <c r="AT52" i="4"/>
  <c r="AP52" i="4"/>
  <c r="AL52" i="4"/>
  <c r="AT51" i="4"/>
  <c r="AP51" i="4"/>
  <c r="AL51" i="4"/>
  <c r="AT50" i="4"/>
  <c r="AP50" i="4"/>
  <c r="AL50" i="4"/>
  <c r="AT49" i="4"/>
  <c r="AP49" i="4"/>
  <c r="AL49" i="4"/>
  <c r="AT48" i="4"/>
  <c r="AP48" i="4"/>
  <c r="AL48" i="4"/>
  <c r="AT47" i="4"/>
  <c r="AP47" i="4"/>
  <c r="AL47" i="4"/>
  <c r="AT46" i="4"/>
  <c r="AP46" i="4"/>
  <c r="AL46" i="4"/>
  <c r="AT45" i="4"/>
  <c r="AP45" i="4"/>
  <c r="AL45" i="4"/>
  <c r="AT44" i="4"/>
  <c r="AP44" i="4"/>
  <c r="AL44" i="4"/>
  <c r="AT43" i="4"/>
  <c r="AP43" i="4"/>
  <c r="AL43" i="4"/>
  <c r="AT29" i="4"/>
  <c r="AT28" i="4"/>
  <c r="AP28" i="4"/>
  <c r="AT27" i="4"/>
  <c r="AP27" i="4"/>
  <c r="AL27" i="4"/>
  <c r="AT26" i="4"/>
  <c r="AP26" i="4"/>
  <c r="AL26" i="4"/>
  <c r="AT25" i="4"/>
  <c r="AP25" i="4"/>
  <c r="AL25" i="4"/>
  <c r="AT24" i="4"/>
  <c r="AP24" i="4"/>
  <c r="AL24" i="4"/>
  <c r="AT23" i="4"/>
  <c r="AP23" i="4"/>
  <c r="AL23" i="4"/>
  <c r="AT22" i="4"/>
  <c r="AP22" i="4"/>
  <c r="AL22" i="4"/>
  <c r="AT21" i="4"/>
  <c r="AP21" i="4"/>
  <c r="AL21" i="4"/>
  <c r="AT20" i="4"/>
  <c r="AP20" i="4"/>
  <c r="AL20" i="4"/>
  <c r="AT19" i="4"/>
  <c r="AP19" i="4"/>
  <c r="AL19" i="4"/>
  <c r="AT18" i="4"/>
  <c r="AP18" i="4"/>
  <c r="AL18" i="4"/>
  <c r="AT17" i="4"/>
  <c r="AP17" i="4"/>
  <c r="AL17" i="4"/>
  <c r="AT16" i="4"/>
  <c r="AP16" i="4"/>
  <c r="AL16" i="4"/>
  <c r="AT15" i="4"/>
  <c r="AP15" i="4"/>
  <c r="AL15" i="4"/>
  <c r="AT14" i="4"/>
  <c r="AP14" i="4"/>
  <c r="AL14" i="4"/>
  <c r="AT13" i="4"/>
  <c r="AP13" i="4"/>
  <c r="AL13" i="4"/>
  <c r="AT12" i="4"/>
  <c r="AP12" i="4"/>
  <c r="AL12" i="4"/>
  <c r="AT11" i="4"/>
  <c r="AP11" i="4"/>
  <c r="AL11" i="4"/>
  <c r="AA81" i="4"/>
  <c r="AA82" i="4" s="1"/>
  <c r="AA83" i="4" s="1"/>
  <c r="AA84" i="4" s="1"/>
  <c r="AA85" i="4" s="1"/>
  <c r="S81" i="4"/>
  <c r="S82" i="4" s="1"/>
  <c r="S83" i="4" s="1"/>
  <c r="S84" i="4" s="1"/>
  <c r="S85" i="4" s="1"/>
  <c r="K81" i="4"/>
  <c r="K82" i="4" s="1"/>
  <c r="K83" i="4" s="1"/>
  <c r="K84" i="4" s="1"/>
  <c r="K85" i="4" s="1"/>
  <c r="C81" i="4"/>
  <c r="C82" i="4" s="1"/>
  <c r="C83" i="4" s="1"/>
  <c r="C84" i="4" s="1"/>
  <c r="C85" i="4" s="1"/>
  <c r="AG61" i="4"/>
  <c r="AH61" i="4" s="1"/>
  <c r="AF61" i="4"/>
  <c r="Z61" i="4"/>
  <c r="Y61" i="4"/>
  <c r="X61" i="4"/>
  <c r="Q61" i="4"/>
  <c r="R61" i="4" s="1"/>
  <c r="P61" i="4"/>
  <c r="I61" i="4"/>
  <c r="J61" i="4" s="1"/>
  <c r="H61" i="4"/>
  <c r="AH60" i="4"/>
  <c r="AG60" i="4"/>
  <c r="AF60" i="4"/>
  <c r="Y60" i="4"/>
  <c r="Z60" i="4" s="1"/>
  <c r="X60" i="4"/>
  <c r="Q60" i="4"/>
  <c r="R60" i="4" s="1"/>
  <c r="P60" i="4"/>
  <c r="I60" i="4"/>
  <c r="J60" i="4" s="1"/>
  <c r="H60" i="4"/>
  <c r="AG59" i="4"/>
  <c r="AH59" i="4" s="1"/>
  <c r="AF59" i="4"/>
  <c r="Y59" i="4"/>
  <c r="Z59" i="4" s="1"/>
  <c r="X59" i="4"/>
  <c r="Q59" i="4"/>
  <c r="R59" i="4" s="1"/>
  <c r="P59" i="4"/>
  <c r="J59" i="4"/>
  <c r="I59" i="4"/>
  <c r="H59" i="4"/>
  <c r="AG58" i="4"/>
  <c r="AH58" i="4" s="1"/>
  <c r="AF58" i="4"/>
  <c r="Y58" i="4"/>
  <c r="Z58" i="4" s="1"/>
  <c r="X58" i="4"/>
  <c r="R58" i="4"/>
  <c r="Q58" i="4"/>
  <c r="P58" i="4"/>
  <c r="I58" i="4"/>
  <c r="J58" i="4" s="1"/>
  <c r="H58" i="4"/>
  <c r="AG57" i="4"/>
  <c r="AH57" i="4" s="1"/>
  <c r="AF57" i="4"/>
  <c r="Z57" i="4"/>
  <c r="Y57" i="4"/>
  <c r="X57" i="4"/>
  <c r="Q57" i="4"/>
  <c r="R57" i="4" s="1"/>
  <c r="P57" i="4"/>
  <c r="I57" i="4"/>
  <c r="J57" i="4" s="1"/>
  <c r="H57" i="4"/>
  <c r="B57" i="4"/>
  <c r="B58" i="4" s="1"/>
  <c r="B59" i="4" s="1"/>
  <c r="B60" i="4" s="1"/>
  <c r="B61" i="4" s="1"/>
  <c r="AG56" i="4"/>
  <c r="AH56" i="4" s="1"/>
  <c r="AF56" i="4"/>
  <c r="Y56" i="4"/>
  <c r="Z56" i="4" s="1"/>
  <c r="X56" i="4"/>
  <c r="Q56" i="4"/>
  <c r="R56" i="4" s="1"/>
  <c r="P56" i="4"/>
  <c r="I56" i="4"/>
  <c r="J56" i="4" s="1"/>
  <c r="H56" i="4"/>
  <c r="AG55" i="4"/>
  <c r="AH55" i="4" s="1"/>
  <c r="AF55" i="4"/>
  <c r="Y55" i="4"/>
  <c r="Z55" i="4" s="1"/>
  <c r="X55" i="4"/>
  <c r="R55" i="4"/>
  <c r="Q55" i="4"/>
  <c r="P55" i="4"/>
  <c r="I55" i="4"/>
  <c r="J55" i="4" s="1"/>
  <c r="H55" i="4"/>
  <c r="AG54" i="4"/>
  <c r="AH54" i="4" s="1"/>
  <c r="AF54" i="4"/>
  <c r="Y54" i="4"/>
  <c r="Z54" i="4" s="1"/>
  <c r="X54" i="4"/>
  <c r="R54" i="4"/>
  <c r="Q54" i="4"/>
  <c r="P54" i="4"/>
  <c r="I54" i="4"/>
  <c r="J54" i="4" s="1"/>
  <c r="H54" i="4"/>
  <c r="AH53" i="4"/>
  <c r="AG53" i="4"/>
  <c r="AF53" i="4"/>
  <c r="Y53" i="4"/>
  <c r="Z53" i="4" s="1"/>
  <c r="X53" i="4"/>
  <c r="Q53" i="4"/>
  <c r="R53" i="4" s="1"/>
  <c r="P53" i="4"/>
  <c r="I53" i="4"/>
  <c r="J53" i="4" s="1"/>
  <c r="H53" i="4"/>
  <c r="AG52" i="4"/>
  <c r="AH52" i="4" s="1"/>
  <c r="AF52" i="4"/>
  <c r="Y52" i="4"/>
  <c r="Z52" i="4" s="1"/>
  <c r="X52" i="4"/>
  <c r="Q52" i="4"/>
  <c r="R52" i="4" s="1"/>
  <c r="P52" i="4"/>
  <c r="I52" i="4"/>
  <c r="J52" i="4" s="1"/>
  <c r="H52" i="4"/>
  <c r="AG51" i="4"/>
  <c r="AH51" i="4" s="1"/>
  <c r="AF51" i="4"/>
  <c r="Y51" i="4"/>
  <c r="Z51" i="4" s="1"/>
  <c r="X51" i="4"/>
  <c r="R51" i="4"/>
  <c r="Q51" i="4"/>
  <c r="P51" i="4"/>
  <c r="I51" i="4"/>
  <c r="J51" i="4" s="1"/>
  <c r="H51" i="4"/>
  <c r="AG50" i="4"/>
  <c r="AH50" i="4" s="1"/>
  <c r="AF50" i="4"/>
  <c r="Y50" i="4"/>
  <c r="Z50" i="4" s="1"/>
  <c r="X50" i="4"/>
  <c r="R50" i="4"/>
  <c r="Q50" i="4"/>
  <c r="P50" i="4"/>
  <c r="I50" i="4"/>
  <c r="J50" i="4" s="1"/>
  <c r="H50" i="4"/>
  <c r="AH49" i="4"/>
  <c r="AG49" i="4"/>
  <c r="AF49" i="4"/>
  <c r="Y49" i="4"/>
  <c r="Z49" i="4" s="1"/>
  <c r="X49" i="4"/>
  <c r="Q49" i="4"/>
  <c r="R49" i="4" s="1"/>
  <c r="P49" i="4"/>
  <c r="I49" i="4"/>
  <c r="J49" i="4" s="1"/>
  <c r="H49" i="4"/>
  <c r="AG48" i="4"/>
  <c r="AH48" i="4" s="1"/>
  <c r="AF48" i="4"/>
  <c r="Y48" i="4"/>
  <c r="Z48" i="4" s="1"/>
  <c r="X48" i="4"/>
  <c r="Q48" i="4"/>
  <c r="R48" i="4" s="1"/>
  <c r="P48" i="4"/>
  <c r="I48" i="4"/>
  <c r="J48" i="4" s="1"/>
  <c r="H48" i="4"/>
  <c r="AG47" i="4"/>
  <c r="AH47" i="4" s="1"/>
  <c r="AF47" i="4"/>
  <c r="Y47" i="4"/>
  <c r="Z47" i="4" s="1"/>
  <c r="X47" i="4"/>
  <c r="R47" i="4"/>
  <c r="Q47" i="4"/>
  <c r="P47" i="4"/>
  <c r="I47" i="4"/>
  <c r="J47" i="4" s="1"/>
  <c r="H47" i="4"/>
  <c r="AG46" i="4"/>
  <c r="AH46" i="4" s="1"/>
  <c r="AF46" i="4"/>
  <c r="Y46" i="4"/>
  <c r="Z46" i="4" s="1"/>
  <c r="X46" i="4"/>
  <c r="R46" i="4"/>
  <c r="Q46" i="4"/>
  <c r="P46" i="4"/>
  <c r="I46" i="4"/>
  <c r="J46" i="4" s="1"/>
  <c r="H46" i="4"/>
  <c r="AH45" i="4"/>
  <c r="AG45" i="4"/>
  <c r="AF45" i="4"/>
  <c r="Y45" i="4"/>
  <c r="Z45" i="4" s="1"/>
  <c r="X45" i="4"/>
  <c r="Q45" i="4"/>
  <c r="R45" i="4" s="1"/>
  <c r="P45" i="4"/>
  <c r="I45" i="4"/>
  <c r="J45" i="4" s="1"/>
  <c r="H45" i="4"/>
  <c r="AG44" i="4"/>
  <c r="AH44" i="4" s="1"/>
  <c r="AF44" i="4"/>
  <c r="Y44" i="4"/>
  <c r="Z44" i="4" s="1"/>
  <c r="X44" i="4"/>
  <c r="Q44" i="4"/>
  <c r="R44" i="4" s="1"/>
  <c r="P44" i="4"/>
  <c r="I44" i="4"/>
  <c r="J44" i="4" s="1"/>
  <c r="H44" i="4"/>
  <c r="AG43" i="4"/>
  <c r="AH43" i="4" s="1"/>
  <c r="AF43" i="4"/>
  <c r="Y43" i="4"/>
  <c r="Z43" i="4" s="1"/>
  <c r="X43" i="4"/>
  <c r="R43" i="4"/>
  <c r="Q43" i="4"/>
  <c r="P43" i="4"/>
  <c r="I43" i="4"/>
  <c r="J43" i="4" s="1"/>
  <c r="H43" i="4"/>
  <c r="AG42" i="4"/>
  <c r="AH42" i="4" s="1"/>
  <c r="AF42" i="4"/>
  <c r="Y42" i="4"/>
  <c r="Z42" i="4" s="1"/>
  <c r="X42" i="4"/>
  <c r="R42" i="4"/>
  <c r="Q42" i="4"/>
  <c r="P42" i="4"/>
  <c r="I42" i="4"/>
  <c r="J42" i="4" s="1"/>
  <c r="H42" i="4"/>
  <c r="AH41" i="4"/>
  <c r="AG41" i="4"/>
  <c r="AF41" i="4"/>
  <c r="Y41" i="4"/>
  <c r="Z41" i="4" s="1"/>
  <c r="X41" i="4"/>
  <c r="Q41" i="4"/>
  <c r="R41" i="4" s="1"/>
  <c r="P41" i="4"/>
  <c r="I41" i="4"/>
  <c r="J41" i="4" s="1"/>
  <c r="H41" i="4"/>
  <c r="AG19" i="4"/>
  <c r="AH19" i="4" s="1"/>
  <c r="AF19" i="4"/>
  <c r="Y19" i="4"/>
  <c r="Z19" i="4" s="1"/>
  <c r="X19" i="4"/>
  <c r="Q19" i="4"/>
  <c r="R19" i="4" s="1"/>
  <c r="P19" i="4"/>
  <c r="I19" i="4"/>
  <c r="J19" i="4" s="1"/>
  <c r="H19" i="4"/>
  <c r="AG18" i="4"/>
  <c r="AH18" i="4" s="1"/>
  <c r="AF18" i="4"/>
  <c r="Y18" i="4"/>
  <c r="Z18" i="4" s="1"/>
  <c r="X18" i="4"/>
  <c r="Q18" i="4"/>
  <c r="R18" i="4" s="1"/>
  <c r="P18" i="4"/>
  <c r="I18" i="4"/>
  <c r="J18" i="4" s="1"/>
  <c r="H18" i="4"/>
  <c r="AG17" i="4"/>
  <c r="AH17" i="4" s="1"/>
  <c r="AF17" i="4"/>
  <c r="Y17" i="4"/>
  <c r="Z17" i="4" s="1"/>
  <c r="X17" i="4"/>
  <c r="R17" i="4"/>
  <c r="Q17" i="4"/>
  <c r="P17" i="4"/>
  <c r="I17" i="4"/>
  <c r="J17" i="4" s="1"/>
  <c r="H17" i="4"/>
  <c r="AG16" i="4"/>
  <c r="AH16" i="4" s="1"/>
  <c r="AF16" i="4"/>
  <c r="Y16" i="4"/>
  <c r="Z16" i="4" s="1"/>
  <c r="X16" i="4"/>
  <c r="R16" i="4"/>
  <c r="Q16" i="4"/>
  <c r="P16" i="4"/>
  <c r="I16" i="4"/>
  <c r="J16" i="4" s="1"/>
  <c r="H16" i="4"/>
  <c r="AG15" i="4"/>
  <c r="AH15" i="4" s="1"/>
  <c r="AF15" i="4"/>
  <c r="Y15" i="4"/>
  <c r="Z15" i="4" s="1"/>
  <c r="X15" i="4"/>
  <c r="Q15" i="4"/>
  <c r="R15" i="4" s="1"/>
  <c r="P15" i="4"/>
  <c r="J15" i="4"/>
  <c r="I15" i="4"/>
  <c r="H15" i="4"/>
  <c r="AG14" i="4"/>
  <c r="AH14" i="4" s="1"/>
  <c r="AF14" i="4"/>
  <c r="Y14" i="4"/>
  <c r="Z14" i="4" s="1"/>
  <c r="X14" i="4"/>
  <c r="Q14" i="4"/>
  <c r="R14" i="4" s="1"/>
  <c r="P14" i="4"/>
  <c r="I14" i="4"/>
  <c r="J14" i="4" s="1"/>
  <c r="H14" i="4"/>
  <c r="AG13" i="4"/>
  <c r="AH13" i="4" s="1"/>
  <c r="AF13" i="4"/>
  <c r="Y13" i="4"/>
  <c r="Z13" i="4" s="1"/>
  <c r="X13" i="4"/>
  <c r="R13" i="4"/>
  <c r="Q13" i="4"/>
  <c r="P13" i="4"/>
  <c r="I13" i="4"/>
  <c r="J13" i="4" s="1"/>
  <c r="H13" i="4"/>
  <c r="AG12" i="4"/>
  <c r="AH12" i="4" s="1"/>
  <c r="AF12" i="4"/>
  <c r="Y12" i="4"/>
  <c r="Z12" i="4" s="1"/>
  <c r="X12" i="4"/>
  <c r="R12" i="4"/>
  <c r="Q12" i="4"/>
  <c r="P12" i="4"/>
  <c r="I12" i="4"/>
  <c r="J12" i="4" s="1"/>
  <c r="H12" i="4"/>
  <c r="AG11" i="4"/>
  <c r="AH11" i="4" s="1"/>
  <c r="AF11" i="4"/>
  <c r="Y11" i="4"/>
  <c r="Z11" i="4" s="1"/>
  <c r="X11" i="4"/>
  <c r="Q11" i="4"/>
  <c r="R11" i="4" s="1"/>
  <c r="P11" i="4"/>
  <c r="J11" i="4"/>
  <c r="I11" i="4"/>
  <c r="H11" i="4"/>
  <c r="AG10" i="4"/>
  <c r="AH10" i="4" s="1"/>
  <c r="AF10" i="4"/>
  <c r="Y10" i="4"/>
  <c r="Z10" i="4" s="1"/>
  <c r="X10" i="4"/>
  <c r="Q10" i="4"/>
  <c r="R10" i="4" s="1"/>
  <c r="P10" i="4"/>
  <c r="I10" i="4"/>
  <c r="J10" i="4" s="1"/>
  <c r="H10" i="4"/>
  <c r="AG9" i="4"/>
  <c r="AH9" i="4" s="1"/>
  <c r="AF9" i="4"/>
  <c r="Y9" i="4"/>
  <c r="Z9" i="4" s="1"/>
  <c r="X9" i="4"/>
  <c r="R9" i="4"/>
  <c r="Q9" i="4"/>
  <c r="P9" i="4"/>
  <c r="I9" i="4"/>
  <c r="J9" i="4" s="1"/>
  <c r="H9" i="4"/>
  <c r="Z48" i="3"/>
  <c r="Z43" i="3"/>
  <c r="Z32" i="3"/>
  <c r="Z27" i="3"/>
  <c r="Z16" i="3"/>
  <c r="Z13" i="3"/>
  <c r="Z12" i="3"/>
  <c r="D97" i="3"/>
  <c r="D96" i="3"/>
  <c r="D95" i="3"/>
  <c r="D94" i="3"/>
  <c r="D93" i="3"/>
  <c r="D87" i="3"/>
  <c r="D86" i="3"/>
  <c r="D85" i="3"/>
  <c r="D84" i="3"/>
  <c r="D83" i="3"/>
  <c r="D77" i="3"/>
  <c r="D76" i="3"/>
  <c r="D75" i="3"/>
  <c r="D74" i="3"/>
  <c r="D73" i="3"/>
  <c r="D67" i="3"/>
  <c r="D66" i="3"/>
  <c r="D65" i="3"/>
  <c r="D64" i="3"/>
  <c r="D63" i="3"/>
  <c r="D57" i="3"/>
  <c r="D56" i="3"/>
  <c r="D55" i="3"/>
  <c r="D54" i="3"/>
  <c r="D53" i="3"/>
  <c r="D47" i="3"/>
  <c r="D46" i="3"/>
  <c r="D45" i="3"/>
  <c r="D44" i="3"/>
  <c r="D43" i="3"/>
  <c r="M37" i="3"/>
  <c r="L37" i="3"/>
  <c r="K37" i="3"/>
  <c r="J37" i="3"/>
  <c r="I37" i="3"/>
  <c r="H37" i="3"/>
  <c r="G37" i="3"/>
  <c r="F37" i="3"/>
  <c r="D37" i="3"/>
  <c r="M36" i="3"/>
  <c r="L36" i="3"/>
  <c r="K36" i="3"/>
  <c r="J36" i="3"/>
  <c r="I36" i="3"/>
  <c r="H36" i="3"/>
  <c r="G36" i="3"/>
  <c r="F36" i="3"/>
  <c r="D36" i="3"/>
  <c r="M35" i="3"/>
  <c r="L35" i="3"/>
  <c r="K35" i="3"/>
  <c r="J35" i="3"/>
  <c r="I35" i="3"/>
  <c r="H35" i="3"/>
  <c r="G35" i="3"/>
  <c r="F35" i="3"/>
  <c r="D35" i="3"/>
  <c r="M34" i="3"/>
  <c r="L34" i="3"/>
  <c r="K34" i="3"/>
  <c r="J34" i="3"/>
  <c r="I34" i="3"/>
  <c r="H34" i="3"/>
  <c r="G34" i="3"/>
  <c r="F34" i="3"/>
  <c r="D34" i="3"/>
  <c r="M33" i="3"/>
  <c r="L33" i="3"/>
  <c r="K33" i="3"/>
  <c r="J33" i="3"/>
  <c r="I33" i="3"/>
  <c r="H33" i="3"/>
  <c r="G33" i="3"/>
  <c r="F33" i="3"/>
  <c r="D33" i="3"/>
  <c r="S25" i="3"/>
  <c r="N25" i="3"/>
  <c r="I25" i="3"/>
  <c r="D25" i="3"/>
  <c r="S24" i="3"/>
  <c r="N24" i="3"/>
  <c r="I24" i="3"/>
  <c r="D24" i="3"/>
  <c r="S23" i="3"/>
  <c r="N23" i="3"/>
  <c r="I23" i="3"/>
  <c r="D23" i="3"/>
  <c r="S22" i="3"/>
  <c r="N22" i="3"/>
  <c r="I22" i="3"/>
  <c r="D22" i="3"/>
  <c r="S21" i="3"/>
  <c r="N21" i="3"/>
  <c r="I21" i="3"/>
  <c r="D21" i="3"/>
  <c r="S20" i="3"/>
  <c r="N20" i="3"/>
  <c r="I20" i="3"/>
  <c r="D20" i="3"/>
  <c r="S19" i="3"/>
  <c r="N19" i="3"/>
  <c r="I19" i="3"/>
  <c r="D19" i="3"/>
  <c r="S18" i="3"/>
  <c r="N18" i="3"/>
  <c r="I18" i="3"/>
  <c r="D18" i="3"/>
  <c r="S17" i="3"/>
  <c r="N17" i="3"/>
  <c r="I17" i="3"/>
  <c r="D17" i="3"/>
  <c r="S16" i="3"/>
  <c r="N16" i="3"/>
  <c r="I16" i="3"/>
  <c r="D16" i="3"/>
  <c r="S15" i="3"/>
  <c r="N15" i="3"/>
  <c r="I15" i="3"/>
  <c r="D15" i="3"/>
  <c r="S14" i="3"/>
  <c r="N14" i="3"/>
  <c r="I14" i="3"/>
  <c r="D14" i="3"/>
  <c r="S13" i="3"/>
  <c r="N13" i="3"/>
  <c r="I13" i="3"/>
  <c r="D13" i="3"/>
  <c r="S12" i="3"/>
  <c r="N12" i="3"/>
  <c r="I12" i="3"/>
  <c r="D12" i="3"/>
  <c r="S11" i="3"/>
  <c r="N11" i="3"/>
  <c r="I11" i="3"/>
  <c r="D11" i="3"/>
  <c r="S10" i="3"/>
  <c r="N10" i="3"/>
  <c r="I10" i="3"/>
  <c r="D10" i="3"/>
  <c r="S9" i="3"/>
  <c r="N9" i="3"/>
  <c r="I9" i="3"/>
  <c r="D9" i="3"/>
  <c r="S8" i="3"/>
  <c r="N8" i="3"/>
  <c r="I8" i="3"/>
  <c r="D8" i="3"/>
  <c r="D97" i="2"/>
  <c r="D96" i="2"/>
  <c r="D95" i="2"/>
  <c r="D94" i="2"/>
  <c r="D93" i="2"/>
  <c r="D87" i="2"/>
  <c r="D86" i="2"/>
  <c r="D85" i="2"/>
  <c r="D84" i="2"/>
  <c r="D83" i="2"/>
  <c r="D77" i="2"/>
  <c r="D76" i="2"/>
  <c r="D75" i="2"/>
  <c r="D74" i="2"/>
  <c r="D73" i="2"/>
  <c r="D67" i="2"/>
  <c r="D66" i="2"/>
  <c r="D65" i="2"/>
  <c r="D64" i="2"/>
  <c r="D63" i="2"/>
  <c r="D57" i="2"/>
  <c r="D56" i="2"/>
  <c r="D55" i="2"/>
  <c r="D54" i="2"/>
  <c r="D53" i="2"/>
  <c r="D47" i="2"/>
  <c r="D46" i="2"/>
  <c r="D45" i="2"/>
  <c r="D44" i="2"/>
  <c r="D43" i="2"/>
  <c r="M37" i="2"/>
  <c r="L37" i="2"/>
  <c r="K37" i="2"/>
  <c r="J37" i="2"/>
  <c r="I37" i="2"/>
  <c r="H37" i="2"/>
  <c r="G37" i="2"/>
  <c r="F37" i="2"/>
  <c r="D37" i="2"/>
  <c r="M36" i="2"/>
  <c r="L36" i="2"/>
  <c r="K36" i="2"/>
  <c r="J36" i="2"/>
  <c r="I36" i="2"/>
  <c r="H36" i="2"/>
  <c r="G36" i="2"/>
  <c r="F36" i="2"/>
  <c r="D36" i="2"/>
  <c r="M35" i="2"/>
  <c r="L35" i="2"/>
  <c r="K35" i="2"/>
  <c r="J35" i="2"/>
  <c r="I35" i="2"/>
  <c r="H35" i="2"/>
  <c r="G35" i="2"/>
  <c r="F35" i="2"/>
  <c r="D35" i="2"/>
  <c r="M34" i="2"/>
  <c r="L34" i="2"/>
  <c r="K34" i="2"/>
  <c r="J34" i="2"/>
  <c r="I34" i="2"/>
  <c r="H34" i="2"/>
  <c r="G34" i="2"/>
  <c r="F34" i="2"/>
  <c r="D34" i="2"/>
  <c r="M33" i="2"/>
  <c r="L33" i="2"/>
  <c r="K33" i="2"/>
  <c r="J33" i="2"/>
  <c r="I33" i="2"/>
  <c r="H33" i="2"/>
  <c r="G33" i="2"/>
  <c r="F33" i="2"/>
  <c r="D33" i="2"/>
  <c r="S25" i="2"/>
  <c r="N25" i="2"/>
  <c r="I25" i="2"/>
  <c r="D25" i="2"/>
  <c r="S24" i="2"/>
  <c r="N24" i="2"/>
  <c r="I24" i="2"/>
  <c r="D24" i="2"/>
  <c r="S23" i="2"/>
  <c r="N23" i="2"/>
  <c r="I23" i="2"/>
  <c r="D23" i="2"/>
  <c r="S22" i="2"/>
  <c r="N22" i="2"/>
  <c r="I22" i="2"/>
  <c r="D22" i="2"/>
  <c r="S21" i="2"/>
  <c r="N21" i="2"/>
  <c r="I21" i="2"/>
  <c r="D21" i="2"/>
  <c r="S20" i="2"/>
  <c r="N20" i="2"/>
  <c r="I20" i="2"/>
  <c r="D20" i="2"/>
  <c r="S19" i="2"/>
  <c r="N19" i="2"/>
  <c r="I19" i="2"/>
  <c r="D19" i="2"/>
  <c r="S18" i="2"/>
  <c r="N18" i="2"/>
  <c r="I18" i="2"/>
  <c r="D18" i="2"/>
  <c r="S17" i="2"/>
  <c r="N17" i="2"/>
  <c r="I17" i="2"/>
  <c r="D17" i="2"/>
  <c r="S16" i="2"/>
  <c r="N16" i="2"/>
  <c r="I16" i="2"/>
  <c r="D16" i="2"/>
  <c r="S15" i="2"/>
  <c r="N15" i="2"/>
  <c r="I15" i="2"/>
  <c r="D15" i="2"/>
  <c r="S14" i="2"/>
  <c r="N14" i="2"/>
  <c r="I14" i="2"/>
  <c r="D14" i="2"/>
  <c r="S13" i="2"/>
  <c r="N13" i="2"/>
  <c r="I13" i="2"/>
  <c r="D13" i="2"/>
  <c r="S12" i="2"/>
  <c r="N12" i="2"/>
  <c r="I12" i="2"/>
  <c r="D12" i="2"/>
  <c r="S11" i="2"/>
  <c r="N11" i="2"/>
  <c r="I11" i="2"/>
  <c r="D11" i="2"/>
  <c r="S10" i="2"/>
  <c r="N10" i="2"/>
  <c r="I10" i="2"/>
  <c r="D10" i="2"/>
  <c r="S9" i="2"/>
  <c r="N9" i="2"/>
  <c r="I9" i="2"/>
  <c r="D9" i="2"/>
  <c r="S8" i="2"/>
  <c r="N8" i="2"/>
  <c r="I8" i="2"/>
  <c r="D8" i="2"/>
  <c r="Y43" i="1"/>
  <c r="Y26" i="1"/>
  <c r="Y10" i="1"/>
  <c r="D96" i="1"/>
  <c r="D95" i="1"/>
  <c r="D94" i="1"/>
  <c r="D93" i="1"/>
  <c r="D92" i="1"/>
  <c r="D86" i="1"/>
  <c r="D85" i="1"/>
  <c r="D84" i="1"/>
  <c r="D83" i="1"/>
  <c r="D82" i="1"/>
  <c r="D76" i="1"/>
  <c r="D75" i="1"/>
  <c r="D74" i="1"/>
  <c r="D73" i="1"/>
  <c r="D72" i="1"/>
  <c r="D66" i="1"/>
  <c r="D65" i="1"/>
  <c r="D64" i="1"/>
  <c r="D63" i="1"/>
  <c r="D62" i="1"/>
  <c r="D56" i="1"/>
  <c r="D55" i="1"/>
  <c r="D54" i="1"/>
  <c r="D53" i="1"/>
  <c r="D52" i="1"/>
  <c r="D46" i="1"/>
  <c r="D45" i="1"/>
  <c r="D44" i="1"/>
  <c r="D43" i="1"/>
  <c r="D42" i="1"/>
  <c r="D36" i="1"/>
  <c r="D35" i="1"/>
  <c r="D34" i="1"/>
  <c r="D33" i="1"/>
  <c r="D32" i="1"/>
  <c r="P9" i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<sst xmlns="http://schemas.openxmlformats.org/spreadsheetml/2006/main" count="2205" uniqueCount="212">
  <si>
    <t># alive before</t>
  </si>
  <si>
    <t># alive now</t>
  </si>
  <si>
    <t>days</t>
  </si>
  <si>
    <t>Fraction alive at this point in time</t>
  </si>
  <si>
    <r>
      <t xml:space="preserve">Number alive at </t>
    </r>
    <r>
      <rPr>
        <b/>
        <u/>
        <sz val="10"/>
        <rFont val="Arial"/>
        <family val="2"/>
      </rPr>
      <t>previous</t>
    </r>
    <r>
      <rPr>
        <b/>
        <sz val="10"/>
        <rFont val="Arial"/>
        <family val="2"/>
      </rPr>
      <t xml:space="preserve"> point in time</t>
    </r>
  </si>
  <si>
    <t>Number alive at this point in time</t>
  </si>
  <si>
    <t>Time</t>
  </si>
  <si>
    <t>Controls</t>
  </si>
  <si>
    <t>C</t>
  </si>
  <si>
    <t>Treatment:</t>
  </si>
  <si>
    <t>B</t>
  </si>
  <si>
    <t>A</t>
  </si>
  <si>
    <t>Survival</t>
  </si>
  <si>
    <t># alive</t>
  </si>
  <si>
    <t>time</t>
  </si>
  <si>
    <t>Treatment name in Model</t>
  </si>
  <si>
    <t>mean measured C (nmol/L)</t>
  </si>
  <si>
    <t>1,2,3-Trichlorobenzene</t>
  </si>
  <si>
    <t>time since start of exp.</t>
  </si>
  <si>
    <t>Concentration</t>
  </si>
  <si>
    <t>Origin of data point</t>
  </si>
  <si>
    <t>picomol/mL = nanomol/L</t>
  </si>
  <si>
    <t>inserted at time of dosing</t>
  </si>
  <si>
    <t>measured</t>
  </si>
  <si>
    <t>added after change to clean water</t>
  </si>
  <si>
    <t>2,4-Dichloroaniline</t>
  </si>
  <si>
    <t>LC50 data</t>
  </si>
  <si>
    <t>controls</t>
  </si>
  <si>
    <t>Treatm.</t>
  </si>
  <si>
    <t>Mean Cw</t>
  </si>
  <si>
    <t>nanomol/L</t>
  </si>
  <si>
    <t>water change, innserted</t>
  </si>
  <si>
    <t>end of experiment, inserted</t>
  </si>
  <si>
    <t>2,4-Dichlorophenol</t>
  </si>
  <si>
    <t>water change, inserted</t>
  </si>
  <si>
    <t>Pentachlorophenol</t>
  </si>
  <si>
    <t>Reference:</t>
  </si>
  <si>
    <t>Ashauer, R.; Boxall, A. B. A.; Brown, C. D., New ecotoxicological model to simulate survival of aquatic invertebrates after exposure to fluctuating and sequential pulses of pesticides. Environ. Sci. Technol. 2007, 41, (4), 1480-1486.</t>
  </si>
  <si>
    <t>Treatment</t>
  </si>
  <si>
    <t>Treatment I</t>
  </si>
  <si>
    <t>Treatment II</t>
  </si>
  <si>
    <t>Treatment III</t>
  </si>
  <si>
    <t>control (solvent)</t>
  </si>
  <si>
    <t>Beaker</t>
  </si>
  <si>
    <t>D</t>
  </si>
  <si>
    <t>E</t>
  </si>
  <si>
    <t>mean</t>
  </si>
  <si>
    <t>Total</t>
  </si>
  <si>
    <t>F(t)</t>
  </si>
  <si>
    <t>F</t>
  </si>
  <si>
    <t>G</t>
  </si>
  <si>
    <t>H</t>
  </si>
  <si>
    <t>I</t>
  </si>
  <si>
    <t>J</t>
  </si>
  <si>
    <t>Mean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</si>
  <si>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</si>
  <si>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</si>
  <si>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</si>
  <si>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</si>
  <si>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</si>
  <si>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</si>
  <si>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</si>
  <si>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</si>
  <si>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</si>
  <si>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</si>
  <si>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Date</t>
  </si>
  <si>
    <t>Day</t>
  </si>
  <si>
    <t>numbers alive</t>
  </si>
  <si>
    <t>27.03.2006</t>
  </si>
  <si>
    <t>28.03.2006</t>
  </si>
  <si>
    <t>29.03.2006</t>
  </si>
  <si>
    <t>30.03.2006</t>
  </si>
  <si>
    <t>31.03.2006</t>
  </si>
  <si>
    <t>1.4.2006</t>
  </si>
  <si>
    <t>2.4.2006</t>
  </si>
  <si>
    <t>3.4.2006</t>
  </si>
  <si>
    <t>4.4.2006</t>
  </si>
  <si>
    <t>5.4.2006</t>
  </si>
  <si>
    <t>6.4.2006</t>
  </si>
  <si>
    <t>alive now</t>
  </si>
  <si>
    <t>alive before</t>
  </si>
  <si>
    <t>18.02.2006</t>
  </si>
  <si>
    <t>19.02.2006</t>
  </si>
  <si>
    <t>20.02.2006</t>
  </si>
  <si>
    <t>21.02.2006</t>
  </si>
  <si>
    <t>22.02.2006</t>
  </si>
  <si>
    <t>23.02.2006</t>
  </si>
  <si>
    <t>24.02.2006</t>
  </si>
  <si>
    <t>25.02.2006</t>
  </si>
  <si>
    <t>26.02.2006</t>
  </si>
  <si>
    <t>27.02.2006</t>
  </si>
  <si>
    <t>28.02.2006</t>
  </si>
  <si>
    <t>01.03.2006</t>
  </si>
  <si>
    <t>02.03.2006</t>
  </si>
  <si>
    <t>03.03.2006</t>
  </si>
  <si>
    <t>04.03.2006</t>
  </si>
  <si>
    <t>05.03.2006</t>
  </si>
  <si>
    <t>06.03.2006</t>
  </si>
  <si>
    <t>07.03.2006</t>
  </si>
  <si>
    <t>08.03.2006</t>
  </si>
  <si>
    <t>09.03.2006</t>
  </si>
  <si>
    <t>10.03.2006</t>
  </si>
  <si>
    <t>Experiment C, Pentachlorophenol</t>
  </si>
  <si>
    <t>Treatment 1</t>
  </si>
  <si>
    <t>Treatment 2</t>
  </si>
  <si>
    <t>Treatment 3</t>
  </si>
  <si>
    <t>Cw</t>
  </si>
  <si>
    <t>Concentration in solution</t>
  </si>
  <si>
    <t>[days]</t>
  </si>
  <si>
    <t>nmol / L</t>
  </si>
  <si>
    <t>[mg / Liter]</t>
  </si>
  <si>
    <t>Experiment D, Pentachlorophenol</t>
  </si>
  <si>
    <t>2,4,5-Trichlorophenol</t>
  </si>
  <si>
    <t>nominal C (nmol/L)</t>
  </si>
  <si>
    <t>Treatment A</t>
  </si>
  <si>
    <t>Treatment B</t>
  </si>
  <si>
    <t>Treatment C</t>
  </si>
  <si>
    <t>mean Cwater</t>
  </si>
  <si>
    <t>(days)</t>
  </si>
  <si>
    <t>nmol/L</t>
  </si>
  <si>
    <t>Cwater</t>
  </si>
  <si>
    <t>inserted</t>
  </si>
  <si>
    <t>4,6-Dinitro-o-cresol</t>
  </si>
  <si>
    <t>DNOC</t>
  </si>
  <si>
    <t>nmol/L = picomol/mL</t>
  </si>
  <si>
    <t>Aldicarb</t>
  </si>
  <si>
    <t>pooled with solvent controls</t>
  </si>
  <si>
    <t>Carbofuran</t>
  </si>
  <si>
    <t>Carbaryl</t>
  </si>
  <si>
    <t>Pulse toxicity experiments with Carbaryl</t>
  </si>
  <si>
    <t>7TE</t>
  </si>
  <si>
    <t>9TE</t>
  </si>
  <si>
    <t>Ashauer, R., Boxall, A. B. A. &amp; Brown, C. D. Simulating toxicity of carbaryl to Gammarus pulex after sequential pulsed exposure. Environ. Sci. Technol. 41, 5528-5534 (2007).</t>
  </si>
  <si>
    <t>microgram /L</t>
  </si>
  <si>
    <t>Malathion</t>
  </si>
  <si>
    <t>Chlorpyrifos</t>
  </si>
  <si>
    <t>12.10.2005</t>
  </si>
  <si>
    <t>13.10.2005</t>
  </si>
  <si>
    <t>14.10.2005</t>
  </si>
  <si>
    <t>15.10.2005</t>
  </si>
  <si>
    <t>16.10.2005</t>
  </si>
  <si>
    <t>17.10.2005</t>
  </si>
  <si>
    <t>18.10.2005</t>
  </si>
  <si>
    <t>19.10.2005</t>
  </si>
  <si>
    <t>20.10.2005</t>
  </si>
  <si>
    <t>21.10.2005</t>
  </si>
  <si>
    <t>22.10.2005</t>
  </si>
  <si>
    <t>23.10.2005</t>
  </si>
  <si>
    <t>24.10.2005</t>
  </si>
  <si>
    <t>25.10.2005</t>
  </si>
  <si>
    <t>26.10.2005</t>
  </si>
  <si>
    <t>27.10.2005</t>
  </si>
  <si>
    <t>28.10.2005</t>
  </si>
  <si>
    <t>29.10.2005</t>
  </si>
  <si>
    <t>30.10.2005</t>
  </si>
  <si>
    <t>31.10.2005</t>
  </si>
  <si>
    <t>01.11.2005</t>
  </si>
  <si>
    <t>Molecular weight</t>
  </si>
  <si>
    <t>g/mol</t>
  </si>
  <si>
    <t>Experiment A, Chlorpyrifos</t>
  </si>
  <si>
    <t>[nmol / L]</t>
  </si>
  <si>
    <t>[microgram / Liter]</t>
  </si>
  <si>
    <t>12.01.2006</t>
  </si>
  <si>
    <t>13.01.2006</t>
  </si>
  <si>
    <t>14.01.2006</t>
  </si>
  <si>
    <t>15.01.2006</t>
  </si>
  <si>
    <t>16.01.2006</t>
  </si>
  <si>
    <t>17.01.2006</t>
  </si>
  <si>
    <t>18.01.2006</t>
  </si>
  <si>
    <t>19.01.2006</t>
  </si>
  <si>
    <t>20.01.2006</t>
  </si>
  <si>
    <t>21.01.2006</t>
  </si>
  <si>
    <t>22.01.2006</t>
  </si>
  <si>
    <t>23.01.2006</t>
  </si>
  <si>
    <t>24.01.2006</t>
  </si>
  <si>
    <t>25.01.2006</t>
  </si>
  <si>
    <t>26.01.2006</t>
  </si>
  <si>
    <t>27.01.2006</t>
  </si>
  <si>
    <t>28.01.2006</t>
  </si>
  <si>
    <t>29.01.2006</t>
  </si>
  <si>
    <t>30.01.2006</t>
  </si>
  <si>
    <t>31.01.2006</t>
  </si>
  <si>
    <t>01.02.2006</t>
  </si>
  <si>
    <t>02.02.2006</t>
  </si>
  <si>
    <t>03.02.2006</t>
  </si>
  <si>
    <t>04.02.2006</t>
  </si>
  <si>
    <t>05.02.2006</t>
  </si>
  <si>
    <t>06.02.2006</t>
  </si>
  <si>
    <t>07.02.2006</t>
  </si>
  <si>
    <t>08.02.2006</t>
  </si>
  <si>
    <t>09.02.2006</t>
  </si>
  <si>
    <t>Experiment B, Chlorpyrifos</t>
  </si>
  <si>
    <t>Diazinon</t>
  </si>
  <si>
    <t>Aggregated survival</t>
  </si>
  <si>
    <t>day</t>
  </si>
  <si>
    <t>Time (days)</t>
  </si>
  <si>
    <t>Concentration of diazinon in water (nmol / L)</t>
  </si>
  <si>
    <t>Comment</t>
  </si>
  <si>
    <t>transfer to fresh APW</t>
  </si>
  <si>
    <t>inserted, all input data files need to have the same duration</t>
  </si>
  <si>
    <t>Number of alive G.pulex</t>
  </si>
  <si>
    <t>Ashauer, R., Hintermeister, A., Caravatti, I., Kretschmann, A. &amp; Escher, B. I. Toxicokinetic-toxicodynamic modeling explains carry-over toxicity from exposure to diazinon by slow organism recovery. Environmental Science &amp; Technology 44, 3963-3971 (2010).</t>
  </si>
  <si>
    <t>4-Nitrobenzyl-chloride</t>
  </si>
  <si>
    <t>LC50 experiment</t>
  </si>
  <si>
    <t>mean measured C</t>
  </si>
  <si>
    <t>controls (H, I)</t>
  </si>
  <si>
    <t>Pulse toxicity experiment</t>
  </si>
  <si>
    <t>concentration</t>
  </si>
  <si>
    <t>Survivors #</t>
  </si>
  <si>
    <t>4NBCl</t>
  </si>
  <si>
    <t xml:space="preserve">Sea-nine </t>
  </si>
  <si>
    <t>Acute toxicity data from: Ashauer, R., Hintermeister, A., Potthoff, E. &amp; Escher, B. I. Acute toxicity of organic chemicals to Gammarus pulex correlates with sensitivity of Daphnia magna across most modes of action. Aquat. Toxicol. 103, 38-45 (2011).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</si>
</sst>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2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8"/>
      <color rgb="FF0070C0"/>
      <name val="Calibri"/>
      <family val="2"/>
      <scheme val="minor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6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sz val="12"/>
      <name val="Times"/>
    </font>
    <font>
      <sz val="12"/>
      <name val="Times New Roman"/>
      <family val="1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164" fontId="0" fillId="2" borderId="0" xfId="0" applyNumberFormat="1" applyFill="1"/>
    <xf numFmtId="0" fontId="0" fillId="3" borderId="0" xfId="0" applyFill="1"/>
    <xf numFmtId="0" fontId="0" fillId="4" borderId="0" xfId="0" applyFill="1"/>
    <xf numFmtId="0" fontId="1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1" fillId="2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3" fillId="5" borderId="0" xfId="0" applyFont="1" applyFill="1"/>
    <xf numFmtId="0" fontId="5" fillId="0" borderId="0" xfId="0" applyFont="1"/>
    <xf numFmtId="164" fontId="0" fillId="0" borderId="0" xfId="0" applyNumberFormat="1"/>
    <xf numFmtId="0" fontId="3" fillId="6" borderId="0" xfId="0" applyFont="1" applyFill="1"/>
    <xf numFmtId="0" fontId="3" fillId="6" borderId="0" xfId="0" applyFont="1" applyFill="1" applyAlignment="1">
      <alignment horizontal="right"/>
    </xf>
    <xf numFmtId="0" fontId="3" fillId="0" borderId="0" xfId="0" applyFont="1"/>
    <xf numFmtId="0" fontId="3" fillId="7" borderId="0" xfId="0" applyFont="1" applyFill="1"/>
    <xf numFmtId="1" fontId="3" fillId="7" borderId="0" xfId="0" applyNumberFormat="1" applyFont="1" applyFill="1"/>
    <xf numFmtId="1" fontId="3" fillId="0" borderId="0" xfId="0" applyNumberFormat="1" applyFont="1"/>
    <xf numFmtId="0" fontId="6" fillId="0" borderId="0" xfId="0" applyFont="1"/>
    <xf numFmtId="0" fontId="7" fillId="0" borderId="0" xfId="0" applyFont="1"/>
    <xf numFmtId="0" fontId="8" fillId="8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4" fontId="0" fillId="3" borderId="0" xfId="0" applyNumberFormat="1" applyFill="1"/>
    <xf numFmtId="2" fontId="0" fillId="0" borderId="0" xfId="0" applyNumberFormat="1"/>
    <xf numFmtId="0" fontId="9" fillId="0" borderId="0" xfId="0" applyFont="1"/>
    <xf numFmtId="0" fontId="10" fillId="0" borderId="0" xfId="0" applyFont="1"/>
    <xf numFmtId="1" fontId="0" fillId="7" borderId="0" xfId="0" applyNumberFormat="1" applyFill="1"/>
    <xf numFmtId="0" fontId="0" fillId="5" borderId="0" xfId="0" applyFill="1"/>
    <xf numFmtId="0" fontId="3" fillId="5" borderId="0" xfId="0" applyFont="1" applyFill="1" applyAlignment="1">
      <alignment horizontal="center"/>
    </xf>
    <xf numFmtId="0" fontId="3" fillId="8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" fontId="0" fillId="0" borderId="0" xfId="0" applyNumberFormat="1"/>
    <xf numFmtId="0" fontId="11" fillId="0" borderId="0" xfId="0" applyFont="1"/>
    <xf numFmtId="0" fontId="3" fillId="2" borderId="3" xfId="0" applyFont="1" applyFill="1" applyBorder="1" applyAlignment="1">
      <alignment horizontal="center"/>
    </xf>
    <xf numFmtId="2" fontId="0" fillId="7" borderId="3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2" fontId="0" fillId="0" borderId="7" xfId="0" applyNumberFormat="1" applyBorder="1"/>
    <xf numFmtId="2" fontId="0" fillId="7" borderId="7" xfId="0" applyNumberForma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9" borderId="7" xfId="0" applyFill="1" applyBorder="1" applyAlignment="1">
      <alignment vertical="center"/>
    </xf>
    <xf numFmtId="0" fontId="0" fillId="6" borderId="7" xfId="0" applyFill="1" applyBorder="1"/>
    <xf numFmtId="0" fontId="3" fillId="6" borderId="7" xfId="0" applyFont="1" applyFill="1" applyBorder="1"/>
    <xf numFmtId="2" fontId="0" fillId="0" borderId="7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8" fillId="6" borderId="8" xfId="0" applyFont="1" applyFill="1" applyBorder="1"/>
    <xf numFmtId="0" fontId="3" fillId="6" borderId="8" xfId="0" applyFont="1" applyFill="1" applyBorder="1"/>
    <xf numFmtId="0" fontId="0" fillId="2" borderId="8" xfId="0" applyFill="1" applyBorder="1" applyAlignment="1">
      <alignment horizontal="center"/>
    </xf>
    <xf numFmtId="2" fontId="0" fillId="0" borderId="9" xfId="0" applyNumberFormat="1" applyBorder="1" applyAlignment="1">
      <alignment horizontal="right"/>
    </xf>
    <xf numFmtId="2" fontId="0" fillId="0" borderId="9" xfId="0" applyNumberFormat="1" applyBorder="1"/>
    <xf numFmtId="164" fontId="0" fillId="0" borderId="9" xfId="0" applyNumberFormat="1" applyBorder="1"/>
    <xf numFmtId="1" fontId="0" fillId="7" borderId="8" xfId="0" applyNumberFormat="1" applyFill="1" applyBorder="1" applyAlignment="1">
      <alignment horizontal="center"/>
    </xf>
    <xf numFmtId="0" fontId="0" fillId="3" borderId="8" xfId="0" applyFill="1" applyBorder="1"/>
    <xf numFmtId="0" fontId="0" fillId="9" borderId="8" xfId="0" applyFill="1" applyBorder="1"/>
    <xf numFmtId="0" fontId="0" fillId="6" borderId="9" xfId="0" applyFill="1" applyBorder="1"/>
    <xf numFmtId="0" fontId="3" fillId="6" borderId="9" xfId="0" applyFont="1" applyFill="1" applyBorder="1"/>
    <xf numFmtId="0" fontId="0" fillId="2" borderId="9" xfId="0" applyFill="1" applyBorder="1" applyAlignment="1">
      <alignment horizontal="center"/>
    </xf>
    <xf numFmtId="1" fontId="0" fillId="7" borderId="9" xfId="0" applyNumberFormat="1" applyFill="1" applyBorder="1" applyAlignment="1">
      <alignment horizontal="center"/>
    </xf>
    <xf numFmtId="0" fontId="0" fillId="3" borderId="9" xfId="0" applyFill="1" applyBorder="1"/>
    <xf numFmtId="0" fontId="0" fillId="9" borderId="9" xfId="0" applyFill="1" applyBorder="1"/>
    <xf numFmtId="0" fontId="8" fillId="6" borderId="9" xfId="0" applyFont="1" applyFill="1" applyBorder="1"/>
    <xf numFmtId="0" fontId="12" fillId="0" borderId="0" xfId="0" applyFont="1"/>
    <xf numFmtId="1" fontId="12" fillId="0" borderId="0" xfId="0" applyNumberFormat="1" applyFont="1"/>
    <xf numFmtId="2" fontId="3" fillId="7" borderId="0" xfId="0" applyNumberFormat="1" applyFont="1" applyFill="1"/>
    <xf numFmtId="0" fontId="1" fillId="10" borderId="0" xfId="0" applyFont="1" applyFill="1" applyAlignment="1">
      <alignment vertical="center" wrapText="1"/>
    </xf>
    <xf numFmtId="164" fontId="8" fillId="10" borderId="0" xfId="0" applyNumberFormat="1" applyFont="1" applyFill="1"/>
    <xf numFmtId="0" fontId="8" fillId="10" borderId="0" xfId="0" applyFont="1" applyFill="1" applyBorder="1"/>
    <xf numFmtId="164" fontId="13" fillId="3" borderId="0" xfId="0" applyNumberFormat="1" applyFont="1" applyFill="1"/>
    <xf numFmtId="0" fontId="13" fillId="3" borderId="0" xfId="0" applyFont="1" applyFill="1"/>
    <xf numFmtId="164" fontId="8" fillId="5" borderId="0" xfId="0" applyNumberFormat="1" applyFont="1" applyFill="1"/>
    <xf numFmtId="2" fontId="8" fillId="10" borderId="0" xfId="0" applyNumberFormat="1" applyFont="1" applyFill="1"/>
    <xf numFmtId="2" fontId="8" fillId="6" borderId="0" xfId="0" applyNumberFormat="1" applyFont="1" applyFill="1"/>
    <xf numFmtId="2" fontId="8" fillId="0" borderId="0" xfId="0" applyNumberFormat="1" applyFont="1"/>
    <xf numFmtId="164" fontId="9" fillId="5" borderId="0" xfId="0" applyNumberFormat="1" applyFont="1" applyFill="1"/>
    <xf numFmtId="165" fontId="9" fillId="10" borderId="0" xfId="0" applyNumberFormat="1" applyFont="1" applyFill="1"/>
    <xf numFmtId="165" fontId="0" fillId="0" borderId="0" xfId="0" applyNumberFormat="1"/>
    <xf numFmtId="165" fontId="8" fillId="6" borderId="0" xfId="0" applyNumberFormat="1" applyFont="1" applyFill="1"/>
    <xf numFmtId="2" fontId="9" fillId="10" borderId="0" xfId="0" applyNumberFormat="1" applyFont="1" applyFill="1"/>
    <xf numFmtId="0" fontId="0" fillId="0" borderId="0" xfId="0" applyAlignment="1">
      <alignment horizontal="right"/>
    </xf>
    <xf numFmtId="0" fontId="12" fillId="5" borderId="0" xfId="0" applyFont="1" applyFill="1"/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4" fillId="0" borderId="0" xfId="0" applyFont="1"/>
    <xf numFmtId="1" fontId="14" fillId="0" borderId="0" xfId="0" applyNumberFormat="1" applyFont="1" applyBorder="1"/>
    <xf numFmtId="0" fontId="15" fillId="0" borderId="0" xfId="0" applyFont="1"/>
    <xf numFmtId="1" fontId="15" fillId="0" borderId="0" xfId="0" applyNumberFormat="1" applyFont="1" applyFill="1" applyBorder="1"/>
    <xf numFmtId="0" fontId="7" fillId="0" borderId="0" xfId="0" applyFont="1" applyAlignment="1">
      <alignment horizontal="right"/>
    </xf>
    <xf numFmtId="0" fontId="3" fillId="11" borderId="0" xfId="0" applyFont="1" applyFill="1"/>
    <xf numFmtId="0" fontId="0" fillId="11" borderId="0" xfId="0" applyFill="1"/>
    <xf numFmtId="0" fontId="1" fillId="7" borderId="0" xfId="0" applyFont="1" applyFill="1"/>
    <xf numFmtId="165" fontId="0" fillId="7" borderId="0" xfId="0" applyNumberFormat="1" applyFill="1"/>
    <xf numFmtId="0" fontId="0" fillId="0" borderId="0" xfId="0" applyAlignment="1">
      <alignment wrapText="1"/>
    </xf>
    <xf numFmtId="164" fontId="3" fillId="7" borderId="0" xfId="0" applyNumberFormat="1" applyFont="1" applyFill="1"/>
    <xf numFmtId="0" fontId="0" fillId="9" borderId="9" xfId="0" applyFill="1" applyBorder="1" applyAlignment="1">
      <alignment vertical="center"/>
    </xf>
    <xf numFmtId="0" fontId="0" fillId="6" borderId="8" xfId="0" applyFill="1" applyBorder="1"/>
    <xf numFmtId="164" fontId="9" fillId="0" borderId="0" xfId="0" applyNumberFormat="1" applyFont="1"/>
    <xf numFmtId="0" fontId="0" fillId="5" borderId="0" xfId="0" applyFill="1" applyAlignment="1">
      <alignment horizontal="right"/>
    </xf>
    <xf numFmtId="0" fontId="16" fillId="0" borderId="1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6" fillId="0" borderId="14" xfId="0" applyFont="1" applyBorder="1" applyAlignment="1">
      <alignment horizontal="justify" vertical="top" wrapText="1"/>
    </xf>
    <xf numFmtId="0" fontId="16" fillId="0" borderId="13" xfId="0" applyFont="1" applyBorder="1" applyAlignment="1">
      <alignment horizontal="left" vertical="top" wrapText="1"/>
    </xf>
    <xf numFmtId="0" fontId="18" fillId="0" borderId="0" xfId="0" applyFont="1"/>
    <xf numFmtId="0" fontId="0" fillId="12" borderId="0" xfId="0" applyFill="1"/>
    <xf numFmtId="0" fontId="2" fillId="12" borderId="0" xfId="0" applyFont="1" applyFill="1" applyAlignment="1">
      <alignment horizontal="center" vertical="center" wrapText="1"/>
    </xf>
    <xf numFmtId="0" fontId="0" fillId="12" borderId="0" xfId="0" applyFill="1" applyAlignment="1">
      <alignment horizontal="center"/>
    </xf>
    <xf numFmtId="1" fontId="8" fillId="12" borderId="0" xfId="0" applyNumberFormat="1" applyFont="1" applyFill="1" applyAlignment="1">
      <alignment horizontal="center"/>
    </xf>
    <xf numFmtId="0" fontId="8" fillId="12" borderId="0" xfId="0" applyFont="1" applyFill="1" applyAlignment="1">
      <alignment horizontal="center" vertical="center"/>
    </xf>
    <xf numFmtId="0" fontId="8" fillId="12" borderId="0" xfId="0" applyFont="1" applyFill="1" applyAlignment="1">
      <alignment horizontal="center"/>
    </xf>
    <xf numFmtId="1" fontId="0" fillId="12" borderId="0" xfId="0" applyNumberFormat="1" applyFill="1" applyAlignment="1">
      <alignment horizontal="center"/>
    </xf>
    <xf numFmtId="0" fontId="19" fillId="0" borderId="0" xfId="0" applyFont="1"/>
    <xf numFmtId="0" fontId="8" fillId="0" borderId="0" xfId="0" applyFont="1"/>
    <xf numFmtId="164" fontId="0" fillId="13" borderId="0" xfId="0" applyNumberFormat="1" applyFill="1"/>
    <xf numFmtId="1" fontId="0" fillId="13" borderId="0" xfId="0" applyNumberFormat="1" applyFill="1"/>
    <xf numFmtId="166" fontId="3" fillId="12" borderId="0" xfId="0" applyNumberFormat="1" applyFont="1" applyFill="1" applyAlignment="1">
      <alignment horizontal="center"/>
    </xf>
    <xf numFmtId="166" fontId="8" fillId="12" borderId="0" xfId="0" applyNumberFormat="1" applyFont="1" applyFill="1" applyAlignment="1">
      <alignment horizontal="center"/>
    </xf>
    <xf numFmtId="164" fontId="8" fillId="14" borderId="0" xfId="0" applyNumberFormat="1" applyFont="1" applyFill="1" applyAlignment="1">
      <alignment horizontal="center"/>
    </xf>
    <xf numFmtId="0" fontId="20" fillId="0" borderId="0" xfId="0" applyFont="1"/>
    <xf numFmtId="0" fontId="21" fillId="0" borderId="0" xfId="0" applyFont="1"/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0" fillId="7" borderId="3" xfId="0" applyNumberFormat="1" applyFill="1" applyBorder="1" applyAlignment="1">
      <alignment horizontal="center"/>
    </xf>
    <xf numFmtId="2" fontId="0" fillId="7" borderId="2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zoomScale="40" zoomScaleNormal="40" workbookViewId="0">
      <selection activeCell="X5" sqref="X5"/>
    </sheetView>
  </sheetViews>
  <sheetFormatPr defaultRowHeight="15" x14ac:dyDescent="0.25"/>
  <sheetData>
    <row r="1" spans="1:26" ht="23.25" x14ac:dyDescent="0.35">
      <c r="A1" s="19" t="s">
        <v>17</v>
      </c>
    </row>
    <row r="3" spans="1:26" ht="15.75" x14ac:dyDescent="0.25">
      <c r="A3" s="11" t="s">
        <v>12</v>
      </c>
    </row>
    <row r="5" spans="1:26" ht="15.75" x14ac:dyDescent="0.25">
      <c r="A5" s="10" t="s">
        <v>9</v>
      </c>
      <c r="B5" s="10" t="s">
        <v>11</v>
      </c>
      <c r="F5" s="10" t="s">
        <v>9</v>
      </c>
      <c r="G5" s="10" t="s">
        <v>10</v>
      </c>
      <c r="K5" s="10" t="s">
        <v>9</v>
      </c>
      <c r="L5" s="10" t="s">
        <v>8</v>
      </c>
      <c r="P5" s="10" t="s">
        <v>7</v>
      </c>
      <c r="Q5" s="10"/>
      <c r="X5" s="120"/>
    </row>
    <row r="6" spans="1:26" ht="64.5" x14ac:dyDescent="0.25">
      <c r="A6" s="9" t="s">
        <v>6</v>
      </c>
      <c r="B6" s="9" t="s">
        <v>5</v>
      </c>
      <c r="C6" s="8" t="s">
        <v>4</v>
      </c>
      <c r="D6" s="7" t="s">
        <v>3</v>
      </c>
      <c r="F6" s="9" t="s">
        <v>6</v>
      </c>
      <c r="G6" s="9" t="s">
        <v>5</v>
      </c>
      <c r="H6" s="8" t="s">
        <v>4</v>
      </c>
      <c r="I6" s="7" t="s">
        <v>3</v>
      </c>
      <c r="K6" s="9" t="s">
        <v>6</v>
      </c>
      <c r="L6" s="9" t="s">
        <v>5</v>
      </c>
      <c r="M6" s="8" t="s">
        <v>4</v>
      </c>
      <c r="N6" s="7" t="s">
        <v>3</v>
      </c>
      <c r="P6" s="9" t="s">
        <v>6</v>
      </c>
      <c r="Q6" s="9" t="s">
        <v>5</v>
      </c>
      <c r="R6" s="8" t="s">
        <v>4</v>
      </c>
      <c r="S6" s="7" t="s">
        <v>3</v>
      </c>
      <c r="X6" s="20" t="s">
        <v>11</v>
      </c>
      <c r="Y6" s="20"/>
      <c r="Z6" s="20"/>
    </row>
    <row r="7" spans="1:26" ht="51" x14ac:dyDescent="0.25">
      <c r="A7" s="6" t="s">
        <v>2</v>
      </c>
      <c r="B7" s="6" t="s">
        <v>1</v>
      </c>
      <c r="C7" s="5" t="s">
        <v>0</v>
      </c>
      <c r="D7" s="4"/>
      <c r="F7" s="6" t="s">
        <v>2</v>
      </c>
      <c r="G7" s="6" t="s">
        <v>1</v>
      </c>
      <c r="H7" s="5" t="s">
        <v>0</v>
      </c>
      <c r="I7" s="4"/>
      <c r="K7" s="6" t="s">
        <v>2</v>
      </c>
      <c r="L7" s="6" t="s">
        <v>1</v>
      </c>
      <c r="M7" s="5" t="s">
        <v>0</v>
      </c>
      <c r="N7" s="4"/>
      <c r="P7" s="6" t="s">
        <v>2</v>
      </c>
      <c r="Q7" s="6" t="s">
        <v>1</v>
      </c>
      <c r="R7" s="5" t="s">
        <v>0</v>
      </c>
      <c r="S7" s="4"/>
      <c r="X7" s="21" t="s">
        <v>18</v>
      </c>
      <c r="Y7" s="21" t="s">
        <v>19</v>
      </c>
      <c r="Z7" s="21" t="s">
        <v>20</v>
      </c>
    </row>
    <row r="8" spans="1:26" ht="51" x14ac:dyDescent="0.25">
      <c r="A8" s="3">
        <v>0</v>
      </c>
      <c r="B8" s="3">
        <v>70</v>
      </c>
      <c r="C8" s="2">
        <v>70</v>
      </c>
      <c r="D8" s="1">
        <v>1</v>
      </c>
      <c r="F8" s="3">
        <v>0</v>
      </c>
      <c r="G8" s="3">
        <v>70</v>
      </c>
      <c r="H8" s="2">
        <v>70</v>
      </c>
      <c r="I8" s="1">
        <v>1</v>
      </c>
      <c r="K8" s="3">
        <v>0</v>
      </c>
      <c r="L8" s="3">
        <v>70</v>
      </c>
      <c r="M8" s="2">
        <v>70</v>
      </c>
      <c r="N8" s="1">
        <v>1</v>
      </c>
      <c r="P8" s="3">
        <v>0</v>
      </c>
      <c r="Q8" s="3">
        <v>70</v>
      </c>
      <c r="R8" s="2">
        <v>70</v>
      </c>
      <c r="S8" s="1">
        <v>1</v>
      </c>
      <c r="X8" s="22" t="s">
        <v>2</v>
      </c>
      <c r="Y8" s="22" t="s">
        <v>21</v>
      </c>
    </row>
    <row r="9" spans="1:26" x14ac:dyDescent="0.25">
      <c r="A9" s="3">
        <f t="shared" ref="A9:A23" si="0">A8+1</f>
        <v>1</v>
      </c>
      <c r="B9" s="3">
        <v>41</v>
      </c>
      <c r="C9" s="2">
        <v>70</v>
      </c>
      <c r="D9" s="1">
        <v>0.58571428571428563</v>
      </c>
      <c r="F9" s="3">
        <f t="shared" ref="F9:F24" si="1">F8+1</f>
        <v>1</v>
      </c>
      <c r="G9" s="3">
        <v>37</v>
      </c>
      <c r="H9" s="2">
        <v>70</v>
      </c>
      <c r="I9" s="1">
        <v>0.52857142857142858</v>
      </c>
      <c r="K9" s="3">
        <f t="shared" ref="K9:K24" si="2">K8+1</f>
        <v>1</v>
      </c>
      <c r="L9" s="3">
        <v>39</v>
      </c>
      <c r="M9" s="2">
        <v>70</v>
      </c>
      <c r="N9" s="1">
        <v>0.55714285714285716</v>
      </c>
      <c r="P9" s="3">
        <f t="shared" ref="P9:P24" si="3">P8+1</f>
        <v>1</v>
      </c>
      <c r="Q9" s="3">
        <v>68</v>
      </c>
      <c r="R9" s="2">
        <v>70</v>
      </c>
      <c r="S9" s="1">
        <v>0.97142857142857131</v>
      </c>
    </row>
    <row r="10" spans="1:26" x14ac:dyDescent="0.25">
      <c r="A10" s="3">
        <f t="shared" si="0"/>
        <v>2</v>
      </c>
      <c r="B10" s="3">
        <v>40</v>
      </c>
      <c r="C10" s="2">
        <v>41</v>
      </c>
      <c r="D10" s="1">
        <v>0.5714285714285714</v>
      </c>
      <c r="F10" s="3">
        <f t="shared" si="1"/>
        <v>2</v>
      </c>
      <c r="G10" s="3">
        <v>37</v>
      </c>
      <c r="H10" s="2">
        <v>37</v>
      </c>
      <c r="I10" s="1">
        <v>0.52857142857142858</v>
      </c>
      <c r="K10" s="3">
        <f t="shared" si="2"/>
        <v>2</v>
      </c>
      <c r="L10" s="3">
        <v>39</v>
      </c>
      <c r="M10" s="2">
        <v>39</v>
      </c>
      <c r="N10" s="1">
        <v>0.55714285714285716</v>
      </c>
      <c r="P10" s="3">
        <f t="shared" si="3"/>
        <v>2</v>
      </c>
      <c r="Q10" s="3">
        <v>66</v>
      </c>
      <c r="R10" s="2">
        <v>68</v>
      </c>
      <c r="S10" s="1">
        <v>0.94285714285714284</v>
      </c>
      <c r="X10" s="23">
        <v>0</v>
      </c>
      <c r="Y10" s="24">
        <f>Y11</f>
        <v>8121.33939211294</v>
      </c>
      <c r="Z10" s="25" t="s">
        <v>22</v>
      </c>
    </row>
    <row r="11" spans="1:26" x14ac:dyDescent="0.25">
      <c r="A11" s="3">
        <f t="shared" si="0"/>
        <v>3</v>
      </c>
      <c r="B11" s="3">
        <v>40</v>
      </c>
      <c r="C11" s="2">
        <v>40</v>
      </c>
      <c r="D11" s="1">
        <v>0.5714285714285714</v>
      </c>
      <c r="F11" s="3">
        <f t="shared" si="1"/>
        <v>3</v>
      </c>
      <c r="G11" s="3">
        <v>35</v>
      </c>
      <c r="H11" s="2">
        <v>37</v>
      </c>
      <c r="I11" s="1">
        <v>0.5</v>
      </c>
      <c r="K11" s="3">
        <f t="shared" si="2"/>
        <v>3</v>
      </c>
      <c r="L11" s="3">
        <v>39</v>
      </c>
      <c r="M11" s="2">
        <v>39</v>
      </c>
      <c r="N11" s="1">
        <v>0.55714285714285716</v>
      </c>
      <c r="P11" s="3">
        <f t="shared" si="3"/>
        <v>3</v>
      </c>
      <c r="Q11" s="3">
        <v>63</v>
      </c>
      <c r="R11" s="2">
        <v>66</v>
      </c>
      <c r="S11" s="1">
        <v>0.9</v>
      </c>
      <c r="X11" s="23">
        <v>1.0416666666666666E-2</v>
      </c>
      <c r="Y11" s="24">
        <v>8121.33939211294</v>
      </c>
      <c r="Z11" t="s">
        <v>23</v>
      </c>
    </row>
    <row r="12" spans="1:26" x14ac:dyDescent="0.25">
      <c r="A12" s="3">
        <f t="shared" si="0"/>
        <v>4</v>
      </c>
      <c r="B12" s="3">
        <v>40</v>
      </c>
      <c r="C12" s="2">
        <v>40</v>
      </c>
      <c r="D12" s="1">
        <v>0.5714285714285714</v>
      </c>
      <c r="F12" s="3">
        <f t="shared" si="1"/>
        <v>4</v>
      </c>
      <c r="G12" s="3">
        <v>32</v>
      </c>
      <c r="H12" s="2">
        <v>35</v>
      </c>
      <c r="I12" s="1">
        <v>0.45714285714285713</v>
      </c>
      <c r="K12" s="3">
        <f t="shared" si="2"/>
        <v>4</v>
      </c>
      <c r="L12" s="3">
        <v>39</v>
      </c>
      <c r="M12" s="2">
        <v>39</v>
      </c>
      <c r="N12" s="1">
        <v>0.55714285714285716</v>
      </c>
      <c r="P12" s="3">
        <f t="shared" si="3"/>
        <v>4</v>
      </c>
      <c r="Q12" s="3">
        <v>61</v>
      </c>
      <c r="R12" s="2">
        <v>63</v>
      </c>
      <c r="S12" s="1">
        <v>0.87142857142857133</v>
      </c>
      <c r="X12" s="23">
        <v>1.0208333333333333</v>
      </c>
      <c r="Y12" s="24">
        <v>4433.4679424716442</v>
      </c>
      <c r="Z12" t="s">
        <v>23</v>
      </c>
    </row>
    <row r="13" spans="1:26" x14ac:dyDescent="0.25">
      <c r="A13" s="3">
        <f t="shared" si="0"/>
        <v>5</v>
      </c>
      <c r="B13" s="3">
        <v>39</v>
      </c>
      <c r="C13" s="2">
        <v>40</v>
      </c>
      <c r="D13" s="1">
        <v>0.55714285714285716</v>
      </c>
      <c r="F13" s="3">
        <f t="shared" si="1"/>
        <v>5</v>
      </c>
      <c r="G13" s="3">
        <v>30</v>
      </c>
      <c r="H13" s="2">
        <v>32</v>
      </c>
      <c r="I13" s="1">
        <v>0.42857142857142855</v>
      </c>
      <c r="K13" s="3">
        <f t="shared" si="2"/>
        <v>5</v>
      </c>
      <c r="L13" s="3">
        <v>39</v>
      </c>
      <c r="M13" s="2">
        <v>39</v>
      </c>
      <c r="N13" s="1">
        <v>0.55714285714285716</v>
      </c>
      <c r="P13" s="3">
        <f t="shared" si="3"/>
        <v>5</v>
      </c>
      <c r="Q13" s="3">
        <v>59</v>
      </c>
      <c r="R13" s="2">
        <v>61</v>
      </c>
      <c r="S13" s="1">
        <v>0.84285714285714286</v>
      </c>
      <c r="X13" s="23">
        <v>1.0309999999999999</v>
      </c>
      <c r="Y13" s="24">
        <v>0</v>
      </c>
      <c r="Z13" s="25" t="s">
        <v>24</v>
      </c>
    </row>
    <row r="14" spans="1:26" x14ac:dyDescent="0.25">
      <c r="A14" s="3">
        <f t="shared" si="0"/>
        <v>6</v>
      </c>
      <c r="B14" s="3">
        <v>35</v>
      </c>
      <c r="C14" s="2">
        <v>39</v>
      </c>
      <c r="D14" s="1">
        <v>0.5</v>
      </c>
      <c r="F14" s="3">
        <f t="shared" si="1"/>
        <v>6</v>
      </c>
      <c r="G14" s="3">
        <v>30</v>
      </c>
      <c r="H14" s="2">
        <v>30</v>
      </c>
      <c r="I14" s="1">
        <v>0.42857142857142855</v>
      </c>
      <c r="K14" s="3">
        <f t="shared" si="2"/>
        <v>6</v>
      </c>
      <c r="L14" s="3">
        <v>38</v>
      </c>
      <c r="M14" s="2">
        <v>39</v>
      </c>
      <c r="N14" s="1">
        <v>0.54285714285714293</v>
      </c>
      <c r="P14" s="3">
        <f t="shared" si="3"/>
        <v>6</v>
      </c>
      <c r="Q14" s="3">
        <v>58</v>
      </c>
      <c r="R14" s="2">
        <v>59</v>
      </c>
      <c r="S14" s="1">
        <v>0.82857142857142863</v>
      </c>
      <c r="X14" s="23">
        <v>5</v>
      </c>
      <c r="Y14" s="24">
        <v>188.1779595032672</v>
      </c>
      <c r="Z14" t="s">
        <v>23</v>
      </c>
    </row>
    <row r="15" spans="1:26" x14ac:dyDescent="0.25">
      <c r="A15" s="3">
        <f t="shared" si="0"/>
        <v>7</v>
      </c>
      <c r="B15" s="3">
        <v>33</v>
      </c>
      <c r="C15" s="2">
        <v>35</v>
      </c>
      <c r="D15" s="1">
        <v>0.47142857142857142</v>
      </c>
      <c r="F15" s="3">
        <f t="shared" si="1"/>
        <v>7</v>
      </c>
      <c r="G15" s="3">
        <v>30</v>
      </c>
      <c r="H15" s="2">
        <v>30</v>
      </c>
      <c r="I15" s="1">
        <v>0.42857142857142855</v>
      </c>
      <c r="K15" s="3">
        <f t="shared" si="2"/>
        <v>7</v>
      </c>
      <c r="L15" s="3">
        <v>37</v>
      </c>
      <c r="M15" s="2">
        <v>38</v>
      </c>
      <c r="N15" s="1">
        <v>0.52857142857142858</v>
      </c>
      <c r="P15" s="3">
        <f t="shared" si="3"/>
        <v>7</v>
      </c>
      <c r="Q15" s="3">
        <v>58</v>
      </c>
      <c r="R15" s="2">
        <v>58</v>
      </c>
      <c r="S15" s="1">
        <v>0.82857142857142863</v>
      </c>
      <c r="X15" s="23">
        <v>5.0069583333333334</v>
      </c>
      <c r="Y15" s="24">
        <v>8788.0542115625703</v>
      </c>
      <c r="Z15" t="s">
        <v>23</v>
      </c>
    </row>
    <row r="16" spans="1:26" x14ac:dyDescent="0.25">
      <c r="A16" s="3">
        <f t="shared" si="0"/>
        <v>8</v>
      </c>
      <c r="B16" s="3">
        <v>33</v>
      </c>
      <c r="C16" s="2">
        <v>33</v>
      </c>
      <c r="D16" s="1">
        <v>0.47142857142857142</v>
      </c>
      <c r="F16" s="3">
        <f t="shared" si="1"/>
        <v>8</v>
      </c>
      <c r="G16" s="3">
        <v>29</v>
      </c>
      <c r="H16" s="2">
        <v>30</v>
      </c>
      <c r="I16" s="1">
        <v>0.41428571428571431</v>
      </c>
      <c r="K16" s="3">
        <f t="shared" si="2"/>
        <v>8</v>
      </c>
      <c r="L16" s="3">
        <v>35</v>
      </c>
      <c r="M16" s="2">
        <v>37</v>
      </c>
      <c r="N16" s="1">
        <v>0.5</v>
      </c>
      <c r="P16" s="3">
        <f t="shared" si="3"/>
        <v>8</v>
      </c>
      <c r="Q16" s="3">
        <v>57</v>
      </c>
      <c r="R16" s="2">
        <v>58</v>
      </c>
      <c r="S16" s="1">
        <v>0.81428571428571428</v>
      </c>
      <c r="X16" s="23">
        <v>5.9965416666666664</v>
      </c>
      <c r="Y16" s="24">
        <v>5416.5615030815743</v>
      </c>
      <c r="Z16" t="s">
        <v>23</v>
      </c>
    </row>
    <row r="17" spans="1:26" x14ac:dyDescent="0.25">
      <c r="A17" s="3">
        <f t="shared" si="0"/>
        <v>9</v>
      </c>
      <c r="B17" s="3">
        <v>33</v>
      </c>
      <c r="C17" s="2">
        <v>33</v>
      </c>
      <c r="D17" s="1">
        <v>0.47142857142857142</v>
      </c>
      <c r="F17" s="3">
        <f t="shared" si="1"/>
        <v>9</v>
      </c>
      <c r="G17" s="3">
        <v>29</v>
      </c>
      <c r="H17" s="2">
        <v>29</v>
      </c>
      <c r="I17" s="1">
        <v>0.41428571428571431</v>
      </c>
      <c r="K17" s="3">
        <f t="shared" si="2"/>
        <v>9</v>
      </c>
      <c r="L17" s="3">
        <v>35</v>
      </c>
      <c r="M17" s="2">
        <v>35</v>
      </c>
      <c r="N17" s="1">
        <v>0.5</v>
      </c>
      <c r="P17" s="3">
        <f t="shared" si="3"/>
        <v>9</v>
      </c>
      <c r="Q17" s="3">
        <v>57</v>
      </c>
      <c r="R17" s="2">
        <v>57</v>
      </c>
      <c r="S17" s="1">
        <v>0.81428571428571428</v>
      </c>
      <c r="X17" s="23">
        <v>6.01</v>
      </c>
      <c r="Y17" s="24">
        <v>0</v>
      </c>
      <c r="Z17" s="25" t="s">
        <v>24</v>
      </c>
    </row>
    <row r="18" spans="1:26" x14ac:dyDescent="0.25">
      <c r="A18" s="3">
        <f t="shared" si="0"/>
        <v>10</v>
      </c>
      <c r="B18" s="3">
        <v>31</v>
      </c>
      <c r="C18" s="2">
        <v>33</v>
      </c>
      <c r="D18" s="1">
        <v>0.44285714285714289</v>
      </c>
      <c r="F18" s="3">
        <f t="shared" si="1"/>
        <v>10</v>
      </c>
      <c r="G18" s="3">
        <v>20</v>
      </c>
      <c r="H18" s="2">
        <v>29</v>
      </c>
      <c r="I18" s="1">
        <v>0.2857142857142857</v>
      </c>
      <c r="K18" s="3">
        <f t="shared" si="2"/>
        <v>10</v>
      </c>
      <c r="L18" s="3">
        <v>33</v>
      </c>
      <c r="M18" s="2">
        <v>35</v>
      </c>
      <c r="N18" s="1">
        <v>0.47142857142857142</v>
      </c>
      <c r="P18" s="3">
        <f t="shared" si="3"/>
        <v>10</v>
      </c>
      <c r="Q18" s="3">
        <v>56</v>
      </c>
      <c r="R18" s="2">
        <v>57</v>
      </c>
      <c r="S18" s="1">
        <v>0.8</v>
      </c>
      <c r="X18" s="23">
        <v>12.027791666666666</v>
      </c>
      <c r="Y18" s="24">
        <v>112.75999857344119</v>
      </c>
      <c r="Z18" t="s">
        <v>23</v>
      </c>
    </row>
    <row r="19" spans="1:26" x14ac:dyDescent="0.25">
      <c r="A19" s="3">
        <f t="shared" si="0"/>
        <v>11</v>
      </c>
      <c r="B19" s="3">
        <v>30</v>
      </c>
      <c r="C19" s="2">
        <v>31</v>
      </c>
      <c r="D19" s="1">
        <v>0.42857142857142855</v>
      </c>
      <c r="F19" s="3">
        <f t="shared" si="1"/>
        <v>11</v>
      </c>
      <c r="G19" s="3">
        <v>20</v>
      </c>
      <c r="H19" s="2">
        <v>20</v>
      </c>
      <c r="I19" s="1">
        <v>0.2857142857142857</v>
      </c>
      <c r="K19" s="3">
        <f t="shared" si="2"/>
        <v>11</v>
      </c>
      <c r="L19" s="3">
        <v>32</v>
      </c>
      <c r="M19" s="2">
        <v>33</v>
      </c>
      <c r="N19" s="1">
        <v>0.45714285714285713</v>
      </c>
      <c r="P19" s="3">
        <f t="shared" si="3"/>
        <v>11</v>
      </c>
      <c r="Q19" s="3">
        <v>54</v>
      </c>
      <c r="R19" s="2">
        <v>56</v>
      </c>
      <c r="S19" s="1">
        <v>0.77142857142857146</v>
      </c>
      <c r="X19" s="23">
        <v>16.03125</v>
      </c>
      <c r="Y19" s="24">
        <v>27.837115252170388</v>
      </c>
      <c r="Z19" t="s">
        <v>23</v>
      </c>
    </row>
    <row r="20" spans="1:26" x14ac:dyDescent="0.25">
      <c r="A20" s="3">
        <f t="shared" si="0"/>
        <v>12</v>
      </c>
      <c r="B20" s="3">
        <v>30</v>
      </c>
      <c r="C20" s="2">
        <v>30</v>
      </c>
      <c r="D20" s="1">
        <v>0.42857142857142855</v>
      </c>
      <c r="F20" s="3">
        <f t="shared" si="1"/>
        <v>12</v>
      </c>
      <c r="G20" s="3">
        <v>16</v>
      </c>
      <c r="H20" s="2">
        <v>20</v>
      </c>
      <c r="I20" s="1">
        <v>0.22857142857142856</v>
      </c>
      <c r="K20" s="3">
        <f t="shared" si="2"/>
        <v>12</v>
      </c>
      <c r="L20" s="3">
        <v>32</v>
      </c>
      <c r="M20" s="2">
        <v>32</v>
      </c>
      <c r="N20" s="1">
        <v>0.45714285714285713</v>
      </c>
      <c r="P20" s="3">
        <f t="shared" si="3"/>
        <v>12</v>
      </c>
      <c r="Q20" s="3">
        <v>54</v>
      </c>
      <c r="R20" s="2">
        <v>54</v>
      </c>
      <c r="S20" s="1">
        <v>0.77142857142857146</v>
      </c>
      <c r="X20" s="23">
        <v>19.017374999999998</v>
      </c>
      <c r="Y20" s="24">
        <v>0</v>
      </c>
      <c r="Z20" t="s">
        <v>23</v>
      </c>
    </row>
    <row r="21" spans="1:26" x14ac:dyDescent="0.25">
      <c r="A21" s="3">
        <f t="shared" si="0"/>
        <v>13</v>
      </c>
      <c r="B21" s="3">
        <v>30</v>
      </c>
      <c r="C21" s="2">
        <v>30</v>
      </c>
      <c r="D21" s="1">
        <v>0.42857142857142855</v>
      </c>
      <c r="F21" s="3">
        <f t="shared" si="1"/>
        <v>13</v>
      </c>
      <c r="G21" s="3">
        <v>14</v>
      </c>
      <c r="H21" s="2">
        <v>16</v>
      </c>
      <c r="I21" s="1">
        <v>0.2</v>
      </c>
      <c r="K21" s="3">
        <f t="shared" si="2"/>
        <v>13</v>
      </c>
      <c r="L21" s="3">
        <v>30</v>
      </c>
      <c r="M21" s="2">
        <v>32</v>
      </c>
      <c r="N21" s="1">
        <v>0.42857142857142855</v>
      </c>
      <c r="P21" s="3">
        <f t="shared" si="3"/>
        <v>13</v>
      </c>
      <c r="Q21" s="3">
        <v>54</v>
      </c>
      <c r="R21" s="2">
        <v>54</v>
      </c>
      <c r="S21" s="1">
        <v>0.77142857142857146</v>
      </c>
    </row>
    <row r="22" spans="1:26" x14ac:dyDescent="0.25">
      <c r="A22" s="3">
        <f t="shared" si="0"/>
        <v>14</v>
      </c>
      <c r="B22" s="3">
        <v>28</v>
      </c>
      <c r="C22" s="2">
        <v>30</v>
      </c>
      <c r="D22" s="1">
        <v>0.4</v>
      </c>
      <c r="F22" s="3">
        <f t="shared" si="1"/>
        <v>14</v>
      </c>
      <c r="G22" s="3">
        <v>14</v>
      </c>
      <c r="H22" s="2">
        <v>14</v>
      </c>
      <c r="I22" s="1">
        <v>0.2</v>
      </c>
      <c r="K22" s="3">
        <f t="shared" si="2"/>
        <v>14</v>
      </c>
      <c r="L22" s="3">
        <v>29</v>
      </c>
      <c r="M22" s="2">
        <v>30</v>
      </c>
      <c r="N22" s="1">
        <v>0.41428571428571431</v>
      </c>
      <c r="P22" s="3">
        <f t="shared" si="3"/>
        <v>14</v>
      </c>
      <c r="Q22" s="3">
        <v>53</v>
      </c>
      <c r="R22" s="2">
        <v>54</v>
      </c>
      <c r="S22" s="1">
        <v>0.75714285714285712</v>
      </c>
      <c r="X22" s="20" t="s">
        <v>10</v>
      </c>
      <c r="Y22" s="20"/>
    </row>
    <row r="23" spans="1:26" ht="51" x14ac:dyDescent="0.25">
      <c r="A23" s="3">
        <f t="shared" si="0"/>
        <v>15</v>
      </c>
      <c r="B23" s="3">
        <v>27</v>
      </c>
      <c r="C23" s="2">
        <v>28</v>
      </c>
      <c r="D23" s="1">
        <v>0.38571428571428573</v>
      </c>
      <c r="F23" s="3">
        <f t="shared" si="1"/>
        <v>15</v>
      </c>
      <c r="G23" s="3">
        <v>14</v>
      </c>
      <c r="H23" s="2">
        <v>14</v>
      </c>
      <c r="I23" s="1">
        <v>0.2</v>
      </c>
      <c r="K23" s="3">
        <f t="shared" si="2"/>
        <v>15</v>
      </c>
      <c r="L23" s="3">
        <v>26</v>
      </c>
      <c r="M23" s="2">
        <v>29</v>
      </c>
      <c r="N23" s="1">
        <v>0.37142857142857144</v>
      </c>
      <c r="P23" s="3">
        <f t="shared" si="3"/>
        <v>15</v>
      </c>
      <c r="Q23" s="3">
        <v>52</v>
      </c>
      <c r="R23" s="2">
        <v>53</v>
      </c>
      <c r="S23" s="1">
        <v>0.74285714285714288</v>
      </c>
      <c r="X23" s="21" t="s">
        <v>18</v>
      </c>
      <c r="Y23" s="21" t="s">
        <v>19</v>
      </c>
      <c r="Z23" s="21" t="s">
        <v>20</v>
      </c>
    </row>
    <row r="24" spans="1:26" ht="51" x14ac:dyDescent="0.25">
      <c r="A24" s="3">
        <v>16</v>
      </c>
      <c r="B24" s="3">
        <v>26</v>
      </c>
      <c r="C24" s="2">
        <v>27</v>
      </c>
      <c r="D24" s="1">
        <v>0.37142857142857144</v>
      </c>
      <c r="F24" s="3">
        <f t="shared" si="1"/>
        <v>16</v>
      </c>
      <c r="G24" s="3">
        <v>13</v>
      </c>
      <c r="H24" s="2">
        <v>14</v>
      </c>
      <c r="I24" s="1">
        <v>0.18571428571428572</v>
      </c>
      <c r="K24" s="3">
        <f t="shared" si="2"/>
        <v>16</v>
      </c>
      <c r="L24" s="3">
        <v>25</v>
      </c>
      <c r="M24" s="2">
        <v>26</v>
      </c>
      <c r="N24" s="1">
        <v>0.35714285714285715</v>
      </c>
      <c r="P24" s="3">
        <f t="shared" si="3"/>
        <v>16</v>
      </c>
      <c r="Q24" s="3">
        <v>51</v>
      </c>
      <c r="R24" s="2">
        <v>52</v>
      </c>
      <c r="S24" s="1">
        <v>0.72857142857142854</v>
      </c>
      <c r="X24" s="22" t="s">
        <v>2</v>
      </c>
      <c r="Y24" s="22" t="s">
        <v>21</v>
      </c>
    </row>
    <row r="25" spans="1:26" x14ac:dyDescent="0.25">
      <c r="A25" s="3">
        <v>19</v>
      </c>
      <c r="B25" s="3">
        <v>24</v>
      </c>
      <c r="C25" s="2">
        <v>26</v>
      </c>
      <c r="D25" s="1">
        <v>0.34285714285714286</v>
      </c>
      <c r="F25" s="3">
        <v>19</v>
      </c>
      <c r="G25" s="3">
        <v>13</v>
      </c>
      <c r="H25" s="2">
        <v>13</v>
      </c>
      <c r="I25" s="1">
        <v>0.18571428571428572</v>
      </c>
      <c r="K25" s="3">
        <v>19</v>
      </c>
      <c r="L25" s="3">
        <v>24</v>
      </c>
      <c r="M25" s="2">
        <v>25</v>
      </c>
      <c r="N25" s="1">
        <v>0.34285714285714286</v>
      </c>
      <c r="P25" s="3">
        <v>19</v>
      </c>
      <c r="Q25" s="3">
        <v>49</v>
      </c>
      <c r="R25" s="2">
        <v>51</v>
      </c>
      <c r="S25" s="1">
        <v>0.7</v>
      </c>
    </row>
    <row r="26" spans="1:26" x14ac:dyDescent="0.25">
      <c r="X26" s="23">
        <v>0</v>
      </c>
      <c r="Y26" s="24">
        <f>Y27</f>
        <v>9072.2195727464714</v>
      </c>
      <c r="Z26" s="25" t="s">
        <v>22</v>
      </c>
    </row>
    <row r="27" spans="1:26" ht="15.75" x14ac:dyDescent="0.25">
      <c r="A27" s="121" t="s">
        <v>211</v>
      </c>
      <c r="X27" s="23">
        <v>1.0416666666666666E-2</v>
      </c>
      <c r="Y27" s="24">
        <v>9072.2195727464714</v>
      </c>
      <c r="Z27" t="s">
        <v>23</v>
      </c>
    </row>
    <row r="28" spans="1:26" x14ac:dyDescent="0.25">
      <c r="A28" s="13" t="s">
        <v>15</v>
      </c>
      <c r="B28" s="13"/>
      <c r="C28" s="13"/>
      <c r="D28" s="14">
        <v>1</v>
      </c>
      <c r="E28" s="15"/>
      <c r="F28" s="14">
        <v>1</v>
      </c>
      <c r="G28" s="14">
        <v>2</v>
      </c>
      <c r="H28" s="14">
        <v>3</v>
      </c>
      <c r="I28" s="14">
        <v>4</v>
      </c>
      <c r="J28" s="14">
        <v>5</v>
      </c>
      <c r="K28" s="14">
        <v>6</v>
      </c>
      <c r="L28" s="14">
        <v>7</v>
      </c>
      <c r="M28" s="15"/>
      <c r="X28" s="23">
        <v>1.0208333333333333</v>
      </c>
      <c r="Y28" s="24">
        <v>5077.4365779162836</v>
      </c>
      <c r="Z28" t="s">
        <v>23</v>
      </c>
    </row>
    <row r="29" spans="1:26" x14ac:dyDescent="0.25">
      <c r="A29" s="16" t="s">
        <v>16</v>
      </c>
      <c r="B29" s="16"/>
      <c r="C29" s="16"/>
      <c r="D29" s="17">
        <v>9607</v>
      </c>
      <c r="E29" s="15"/>
      <c r="F29" s="15"/>
      <c r="G29" s="15"/>
      <c r="H29" s="15"/>
      <c r="I29" s="15"/>
      <c r="J29" s="15"/>
      <c r="K29" s="15"/>
      <c r="L29" s="15"/>
      <c r="M29" s="15"/>
      <c r="X29" s="23">
        <v>1.0309999999999999</v>
      </c>
      <c r="Y29" s="24">
        <v>0</v>
      </c>
      <c r="Z29" s="25" t="s">
        <v>24</v>
      </c>
    </row>
    <row r="30" spans="1:26" ht="64.5" x14ac:dyDescent="0.25">
      <c r="A30" s="9" t="s">
        <v>6</v>
      </c>
      <c r="B30" s="9" t="s">
        <v>5</v>
      </c>
      <c r="C30" s="8" t="s">
        <v>4</v>
      </c>
      <c r="D30" s="7" t="s">
        <v>3</v>
      </c>
      <c r="F30" s="7" t="s">
        <v>3</v>
      </c>
      <c r="G30" s="7" t="s">
        <v>3</v>
      </c>
      <c r="H30" s="7" t="s">
        <v>3</v>
      </c>
      <c r="I30" s="7" t="s">
        <v>3</v>
      </c>
      <c r="J30" s="7" t="s">
        <v>3</v>
      </c>
      <c r="K30" s="7" t="s">
        <v>3</v>
      </c>
      <c r="L30" s="7" t="s">
        <v>3</v>
      </c>
      <c r="X30" s="23">
        <v>5.0277916666666664</v>
      </c>
      <c r="Y30" s="24">
        <v>136.30342013391723</v>
      </c>
      <c r="Z30" t="s">
        <v>23</v>
      </c>
    </row>
    <row r="31" spans="1:26" x14ac:dyDescent="0.25">
      <c r="A31" s="6" t="s">
        <v>2</v>
      </c>
      <c r="B31" s="6" t="s">
        <v>1</v>
      </c>
      <c r="C31" s="5" t="s">
        <v>0</v>
      </c>
      <c r="D31" s="4"/>
      <c r="X31" s="23">
        <v>8</v>
      </c>
      <c r="Y31" s="24">
        <v>0</v>
      </c>
      <c r="Z31" t="s">
        <v>23</v>
      </c>
    </row>
    <row r="32" spans="1:26" x14ac:dyDescent="0.25">
      <c r="A32">
        <v>0</v>
      </c>
      <c r="B32">
        <v>20</v>
      </c>
      <c r="C32">
        <v>20</v>
      </c>
      <c r="D32" s="12">
        <f>B32/20</f>
        <v>1</v>
      </c>
      <c r="F32" s="12">
        <v>1</v>
      </c>
      <c r="G32" s="12">
        <v>1</v>
      </c>
      <c r="H32">
        <v>1</v>
      </c>
      <c r="I32">
        <v>1</v>
      </c>
      <c r="J32">
        <v>1</v>
      </c>
      <c r="K32">
        <v>1</v>
      </c>
      <c r="L32">
        <v>1</v>
      </c>
      <c r="X32" s="23">
        <v>8.0034583333333327</v>
      </c>
      <c r="Y32" s="24">
        <v>9815.1453197659393</v>
      </c>
      <c r="Z32" t="s">
        <v>23</v>
      </c>
    </row>
    <row r="33" spans="1:26" x14ac:dyDescent="0.25">
      <c r="A33">
        <v>1</v>
      </c>
      <c r="B33">
        <v>0</v>
      </c>
      <c r="C33">
        <v>20</v>
      </c>
      <c r="D33" s="12">
        <f>B33/20</f>
        <v>0</v>
      </c>
      <c r="F33" s="12">
        <v>0</v>
      </c>
      <c r="G33" s="12">
        <v>0.2</v>
      </c>
      <c r="H33">
        <v>1</v>
      </c>
      <c r="I33">
        <v>1</v>
      </c>
      <c r="J33">
        <v>1</v>
      </c>
      <c r="K33">
        <v>0.95</v>
      </c>
      <c r="L33">
        <v>1</v>
      </c>
      <c r="X33" s="23">
        <v>9.0069583333333334</v>
      </c>
      <c r="Y33" s="24">
        <v>5483.9529901938367</v>
      </c>
      <c r="Z33" t="s">
        <v>23</v>
      </c>
    </row>
    <row r="34" spans="1:26" x14ac:dyDescent="0.25">
      <c r="A34">
        <v>2</v>
      </c>
      <c r="B34">
        <v>0</v>
      </c>
      <c r="C34">
        <v>0</v>
      </c>
      <c r="D34" s="12">
        <f>B34/20</f>
        <v>0</v>
      </c>
      <c r="F34" s="12">
        <v>0</v>
      </c>
      <c r="G34" s="12">
        <v>0.15</v>
      </c>
      <c r="H34">
        <v>1</v>
      </c>
      <c r="I34">
        <v>1</v>
      </c>
      <c r="J34">
        <v>1</v>
      </c>
      <c r="K34">
        <v>0.95</v>
      </c>
      <c r="L34">
        <v>1</v>
      </c>
      <c r="X34" s="23">
        <v>9.02</v>
      </c>
      <c r="Y34" s="24">
        <v>0</v>
      </c>
      <c r="Z34" s="25" t="s">
        <v>24</v>
      </c>
    </row>
    <row r="35" spans="1:26" x14ac:dyDescent="0.25">
      <c r="A35">
        <v>3</v>
      </c>
      <c r="B35">
        <v>0</v>
      </c>
      <c r="C35">
        <v>0</v>
      </c>
      <c r="D35" s="12">
        <f>B35/20</f>
        <v>0</v>
      </c>
      <c r="F35" s="12">
        <v>0</v>
      </c>
      <c r="G35" s="12">
        <v>0.15</v>
      </c>
      <c r="H35">
        <v>0.95</v>
      </c>
      <c r="I35">
        <v>1</v>
      </c>
      <c r="J35">
        <v>1</v>
      </c>
      <c r="K35">
        <v>0.95</v>
      </c>
      <c r="L35">
        <v>1</v>
      </c>
      <c r="X35" s="23">
        <v>12.027791666666666</v>
      </c>
      <c r="Y35" s="24">
        <v>93.945904083193525</v>
      </c>
      <c r="Z35" t="s">
        <v>23</v>
      </c>
    </row>
    <row r="36" spans="1:26" x14ac:dyDescent="0.25">
      <c r="A36">
        <v>4</v>
      </c>
      <c r="B36">
        <v>0</v>
      </c>
      <c r="C36">
        <v>0</v>
      </c>
      <c r="D36" s="12">
        <f>B36/20</f>
        <v>0</v>
      </c>
      <c r="F36" s="12">
        <v>0</v>
      </c>
      <c r="G36" s="12">
        <v>0.15</v>
      </c>
      <c r="H36">
        <v>0.95</v>
      </c>
      <c r="I36">
        <v>1</v>
      </c>
      <c r="J36">
        <v>1</v>
      </c>
      <c r="K36">
        <v>0.95</v>
      </c>
      <c r="L36">
        <v>1</v>
      </c>
      <c r="X36" s="23">
        <v>16.03125</v>
      </c>
      <c r="Y36" s="24">
        <v>0</v>
      </c>
      <c r="Z36" t="s">
        <v>23</v>
      </c>
    </row>
    <row r="37" spans="1:26" x14ac:dyDescent="0.25">
      <c r="X37" s="23">
        <v>19.017374999999998</v>
      </c>
      <c r="Y37" s="24">
        <v>0</v>
      </c>
      <c r="Z37" t="s">
        <v>23</v>
      </c>
    </row>
    <row r="38" spans="1:26" x14ac:dyDescent="0.25">
      <c r="A38" s="13" t="s">
        <v>15</v>
      </c>
      <c r="B38" s="13"/>
      <c r="C38" s="13"/>
      <c r="D38" s="14">
        <v>2</v>
      </c>
    </row>
    <row r="39" spans="1:26" x14ac:dyDescent="0.25">
      <c r="A39" s="16" t="s">
        <v>16</v>
      </c>
      <c r="B39" s="16"/>
      <c r="C39" s="16"/>
      <c r="D39" s="17">
        <v>4881</v>
      </c>
      <c r="E39" s="15"/>
      <c r="F39" s="15"/>
      <c r="G39" s="15"/>
      <c r="H39" s="15"/>
      <c r="I39" s="15"/>
      <c r="J39" s="15"/>
      <c r="K39" s="15"/>
      <c r="L39" s="15"/>
      <c r="M39" s="15"/>
      <c r="X39" s="20" t="s">
        <v>8</v>
      </c>
    </row>
    <row r="40" spans="1:26" ht="64.5" x14ac:dyDescent="0.25">
      <c r="A40" s="9" t="s">
        <v>6</v>
      </c>
      <c r="B40" s="9" t="s">
        <v>5</v>
      </c>
      <c r="C40" s="8" t="s">
        <v>4</v>
      </c>
      <c r="D40" s="7" t="s">
        <v>3</v>
      </c>
      <c r="X40" s="21" t="s">
        <v>18</v>
      </c>
      <c r="Y40" s="21" t="s">
        <v>19</v>
      </c>
      <c r="Z40" s="21" t="s">
        <v>20</v>
      </c>
    </row>
    <row r="41" spans="1:26" ht="51" x14ac:dyDescent="0.25">
      <c r="A41" s="6" t="s">
        <v>2</v>
      </c>
      <c r="B41" s="6" t="s">
        <v>1</v>
      </c>
      <c r="C41" s="5" t="s">
        <v>0</v>
      </c>
      <c r="D41" s="4"/>
      <c r="L41" s="18"/>
      <c r="M41" s="18"/>
      <c r="N41" s="18"/>
      <c r="X41" s="22" t="s">
        <v>2</v>
      </c>
      <c r="Y41" s="22" t="s">
        <v>21</v>
      </c>
    </row>
    <row r="42" spans="1:26" x14ac:dyDescent="0.25">
      <c r="A42">
        <v>0</v>
      </c>
      <c r="B42">
        <v>20</v>
      </c>
      <c r="C42">
        <v>20</v>
      </c>
      <c r="D42" s="12">
        <f>B42/20</f>
        <v>1</v>
      </c>
    </row>
    <row r="43" spans="1:26" x14ac:dyDescent="0.25">
      <c r="A43">
        <v>1</v>
      </c>
      <c r="B43">
        <v>4</v>
      </c>
      <c r="C43">
        <v>20</v>
      </c>
      <c r="D43" s="12">
        <f>B43/20</f>
        <v>0.2</v>
      </c>
      <c r="X43" s="23">
        <v>0</v>
      </c>
      <c r="Y43" s="24">
        <f>Y44</f>
        <v>8515.3242265651807</v>
      </c>
      <c r="Z43" s="25" t="s">
        <v>22</v>
      </c>
    </row>
    <row r="44" spans="1:26" x14ac:dyDescent="0.25">
      <c r="A44">
        <v>2</v>
      </c>
      <c r="B44">
        <v>3</v>
      </c>
      <c r="C44">
        <v>4</v>
      </c>
      <c r="D44" s="12">
        <f>B44/20</f>
        <v>0.15</v>
      </c>
      <c r="X44" s="23">
        <v>1.0416666666666666E-2</v>
      </c>
      <c r="Y44" s="24">
        <v>8515.3242265651807</v>
      </c>
      <c r="Z44" t="s">
        <v>23</v>
      </c>
    </row>
    <row r="45" spans="1:26" x14ac:dyDescent="0.25">
      <c r="A45">
        <v>3</v>
      </c>
      <c r="B45">
        <v>3</v>
      </c>
      <c r="C45">
        <v>3</v>
      </c>
      <c r="D45" s="12">
        <f>B45/20</f>
        <v>0.15</v>
      </c>
      <c r="X45" s="23">
        <v>1.0208333333333333</v>
      </c>
      <c r="Y45" s="24">
        <v>5488.6865881795402</v>
      </c>
      <c r="Z45" t="s">
        <v>23</v>
      </c>
    </row>
    <row r="46" spans="1:26" x14ac:dyDescent="0.25">
      <c r="A46">
        <v>4</v>
      </c>
      <c r="B46">
        <v>3</v>
      </c>
      <c r="C46">
        <v>3</v>
      </c>
      <c r="D46" s="12">
        <f>B46/20</f>
        <v>0.15</v>
      </c>
      <c r="X46" s="23">
        <v>1.0309999999999999</v>
      </c>
      <c r="Y46" s="24">
        <v>0</v>
      </c>
      <c r="Z46" s="25" t="s">
        <v>24</v>
      </c>
    </row>
    <row r="47" spans="1:26" x14ac:dyDescent="0.25">
      <c r="X47" s="23">
        <v>5.0277916666666664</v>
      </c>
      <c r="Y47" s="24">
        <v>153.07459338822943</v>
      </c>
      <c r="Z47" t="s">
        <v>23</v>
      </c>
    </row>
    <row r="48" spans="1:26" x14ac:dyDescent="0.25">
      <c r="A48" s="13" t="s">
        <v>15</v>
      </c>
      <c r="B48" s="13"/>
      <c r="C48" s="13"/>
      <c r="D48" s="14">
        <v>3</v>
      </c>
      <c r="X48" s="23">
        <v>12</v>
      </c>
      <c r="Y48" s="24">
        <v>0</v>
      </c>
      <c r="Z48" t="s">
        <v>23</v>
      </c>
    </row>
    <row r="49" spans="1:26" x14ac:dyDescent="0.25">
      <c r="A49" s="16" t="s">
        <v>16</v>
      </c>
      <c r="B49" s="16"/>
      <c r="C49" s="16"/>
      <c r="D49" s="17">
        <v>3839</v>
      </c>
      <c r="X49" s="23">
        <v>12.013875000000001</v>
      </c>
      <c r="Y49" s="24">
        <v>8546.5908869444374</v>
      </c>
      <c r="Z49" t="s">
        <v>23</v>
      </c>
    </row>
    <row r="50" spans="1:26" ht="64.5" x14ac:dyDescent="0.25">
      <c r="A50" s="9" t="s">
        <v>6</v>
      </c>
      <c r="B50" s="9" t="s">
        <v>5</v>
      </c>
      <c r="C50" s="8" t="s">
        <v>4</v>
      </c>
      <c r="D50" s="7" t="s">
        <v>3</v>
      </c>
      <c r="X50" s="23">
        <v>13.017374999999999</v>
      </c>
      <c r="Y50" s="24">
        <v>5364.6164936068735</v>
      </c>
      <c r="Z50" t="s">
        <v>23</v>
      </c>
    </row>
    <row r="51" spans="1:26" x14ac:dyDescent="0.25">
      <c r="A51" s="6" t="s">
        <v>2</v>
      </c>
      <c r="B51" s="6" t="s">
        <v>1</v>
      </c>
      <c r="C51" s="5" t="s">
        <v>0</v>
      </c>
      <c r="D51" s="4"/>
      <c r="X51" s="23">
        <v>13.03</v>
      </c>
      <c r="Y51" s="24">
        <v>0</v>
      </c>
      <c r="Z51" s="25" t="s">
        <v>24</v>
      </c>
    </row>
    <row r="52" spans="1:26" x14ac:dyDescent="0.25">
      <c r="A52">
        <v>0</v>
      </c>
      <c r="B52">
        <v>20</v>
      </c>
      <c r="C52">
        <v>20</v>
      </c>
      <c r="D52" s="12">
        <f>B52/20</f>
        <v>1</v>
      </c>
      <c r="X52" s="23">
        <v>16.03125</v>
      </c>
      <c r="Y52" s="24">
        <v>120.78220147552929</v>
      </c>
      <c r="Z52" t="s">
        <v>23</v>
      </c>
    </row>
    <row r="53" spans="1:26" x14ac:dyDescent="0.25">
      <c r="A53">
        <v>1</v>
      </c>
      <c r="B53">
        <v>20</v>
      </c>
      <c r="C53">
        <v>20</v>
      </c>
      <c r="D53" s="12">
        <f>B53/20</f>
        <v>1</v>
      </c>
      <c r="X53" s="23">
        <v>19.017374999999998</v>
      </c>
      <c r="Y53" s="24">
        <v>25.071697481574802</v>
      </c>
      <c r="Z53" t="s">
        <v>23</v>
      </c>
    </row>
    <row r="54" spans="1:26" x14ac:dyDescent="0.25">
      <c r="A54">
        <v>2</v>
      </c>
      <c r="B54">
        <v>20</v>
      </c>
      <c r="C54">
        <v>20</v>
      </c>
      <c r="D54" s="12">
        <f>B54/20</f>
        <v>1</v>
      </c>
    </row>
    <row r="55" spans="1:26" x14ac:dyDescent="0.25">
      <c r="A55">
        <v>3</v>
      </c>
      <c r="B55">
        <v>19</v>
      </c>
      <c r="C55">
        <v>19</v>
      </c>
      <c r="D55" s="12">
        <f>B55/20</f>
        <v>0.95</v>
      </c>
    </row>
    <row r="56" spans="1:26" x14ac:dyDescent="0.25">
      <c r="A56">
        <v>4</v>
      </c>
      <c r="B56">
        <v>19</v>
      </c>
      <c r="C56">
        <v>19</v>
      </c>
      <c r="D56" s="12">
        <f>B56/20</f>
        <v>0.95</v>
      </c>
    </row>
    <row r="58" spans="1:26" x14ac:dyDescent="0.25">
      <c r="A58" s="13" t="s">
        <v>15</v>
      </c>
      <c r="B58" s="13"/>
      <c r="C58" s="13"/>
      <c r="D58" s="14">
        <v>4</v>
      </c>
    </row>
    <row r="59" spans="1:26" x14ac:dyDescent="0.25">
      <c r="A59" s="16" t="s">
        <v>16</v>
      </c>
      <c r="B59" s="16"/>
      <c r="C59" s="16"/>
      <c r="D59" s="17">
        <v>2890</v>
      </c>
    </row>
    <row r="60" spans="1:26" ht="64.5" x14ac:dyDescent="0.25">
      <c r="A60" s="9" t="s">
        <v>6</v>
      </c>
      <c r="B60" s="9" t="s">
        <v>5</v>
      </c>
      <c r="C60" s="8" t="s">
        <v>4</v>
      </c>
      <c r="D60" s="7" t="s">
        <v>3</v>
      </c>
    </row>
    <row r="61" spans="1:26" x14ac:dyDescent="0.25">
      <c r="A61" s="6" t="s">
        <v>2</v>
      </c>
      <c r="B61" s="6" t="s">
        <v>1</v>
      </c>
      <c r="C61" s="5" t="s">
        <v>0</v>
      </c>
      <c r="D61" s="4"/>
    </row>
    <row r="62" spans="1:26" x14ac:dyDescent="0.25">
      <c r="A62">
        <v>0</v>
      </c>
      <c r="B62">
        <v>20</v>
      </c>
      <c r="C62">
        <v>20</v>
      </c>
      <c r="D62" s="12">
        <f>B62/20</f>
        <v>1</v>
      </c>
    </row>
    <row r="63" spans="1:26" x14ac:dyDescent="0.25">
      <c r="A63">
        <v>1</v>
      </c>
      <c r="B63">
        <v>20</v>
      </c>
      <c r="C63">
        <v>20</v>
      </c>
      <c r="D63" s="12">
        <f>B63/20</f>
        <v>1</v>
      </c>
    </row>
    <row r="64" spans="1:26" x14ac:dyDescent="0.25">
      <c r="A64">
        <v>2</v>
      </c>
      <c r="B64">
        <v>20</v>
      </c>
      <c r="C64">
        <v>20</v>
      </c>
      <c r="D64" s="12">
        <f>B64/20</f>
        <v>1</v>
      </c>
    </row>
    <row r="65" spans="1:4" x14ac:dyDescent="0.25">
      <c r="A65">
        <v>3</v>
      </c>
      <c r="B65">
        <v>20</v>
      </c>
      <c r="C65">
        <v>20</v>
      </c>
      <c r="D65" s="12">
        <f>B65/20</f>
        <v>1</v>
      </c>
    </row>
    <row r="66" spans="1:4" x14ac:dyDescent="0.25">
      <c r="A66">
        <v>4</v>
      </c>
      <c r="B66">
        <v>20</v>
      </c>
      <c r="C66">
        <v>20</v>
      </c>
      <c r="D66" s="12">
        <f>B66/20</f>
        <v>1</v>
      </c>
    </row>
    <row r="68" spans="1:4" x14ac:dyDescent="0.25">
      <c r="A68" s="13" t="s">
        <v>15</v>
      </c>
      <c r="B68" s="13"/>
      <c r="C68" s="13"/>
      <c r="D68" s="14">
        <v>5</v>
      </c>
    </row>
    <row r="69" spans="1:4" x14ac:dyDescent="0.25">
      <c r="A69" s="16" t="s">
        <v>16</v>
      </c>
      <c r="B69" s="16"/>
      <c r="C69" s="16"/>
      <c r="D69" s="17">
        <v>1926</v>
      </c>
    </row>
    <row r="70" spans="1:4" ht="64.5" x14ac:dyDescent="0.25">
      <c r="A70" s="9" t="s">
        <v>6</v>
      </c>
      <c r="B70" s="9" t="s">
        <v>5</v>
      </c>
      <c r="C70" s="8" t="s">
        <v>4</v>
      </c>
      <c r="D70" s="7" t="s">
        <v>3</v>
      </c>
    </row>
    <row r="71" spans="1:4" x14ac:dyDescent="0.25">
      <c r="A71" s="6" t="s">
        <v>2</v>
      </c>
      <c r="B71" s="6" t="s">
        <v>1</v>
      </c>
      <c r="C71" s="5" t="s">
        <v>0</v>
      </c>
      <c r="D71" s="4"/>
    </row>
    <row r="72" spans="1:4" x14ac:dyDescent="0.25">
      <c r="A72">
        <v>0</v>
      </c>
      <c r="B72">
        <v>20</v>
      </c>
      <c r="C72">
        <v>20</v>
      </c>
      <c r="D72" s="12">
        <f>B72/20</f>
        <v>1</v>
      </c>
    </row>
    <row r="73" spans="1:4" x14ac:dyDescent="0.25">
      <c r="A73">
        <v>1</v>
      </c>
      <c r="B73">
        <v>20</v>
      </c>
      <c r="C73">
        <v>20</v>
      </c>
      <c r="D73" s="12">
        <f>B73/20</f>
        <v>1</v>
      </c>
    </row>
    <row r="74" spans="1:4" x14ac:dyDescent="0.25">
      <c r="A74">
        <v>2</v>
      </c>
      <c r="B74">
        <v>20</v>
      </c>
      <c r="C74">
        <v>20</v>
      </c>
      <c r="D74" s="12">
        <f>B74/20</f>
        <v>1</v>
      </c>
    </row>
    <row r="75" spans="1:4" x14ac:dyDescent="0.25">
      <c r="A75">
        <v>3</v>
      </c>
      <c r="B75">
        <v>20</v>
      </c>
      <c r="C75">
        <v>20</v>
      </c>
      <c r="D75" s="12">
        <f>B75/20</f>
        <v>1</v>
      </c>
    </row>
    <row r="76" spans="1:4" x14ac:dyDescent="0.25">
      <c r="A76">
        <v>4</v>
      </c>
      <c r="B76">
        <v>20</v>
      </c>
      <c r="C76">
        <v>20</v>
      </c>
      <c r="D76" s="12">
        <f>B76/20</f>
        <v>1</v>
      </c>
    </row>
    <row r="78" spans="1:4" x14ac:dyDescent="0.25">
      <c r="A78" s="13" t="s">
        <v>15</v>
      </c>
      <c r="B78" s="13"/>
      <c r="C78" s="13"/>
      <c r="D78" s="14">
        <v>6</v>
      </c>
    </row>
    <row r="79" spans="1:4" x14ac:dyDescent="0.25">
      <c r="A79" s="16" t="s">
        <v>16</v>
      </c>
      <c r="B79" s="16"/>
      <c r="C79" s="16"/>
      <c r="D79" s="17">
        <v>1469</v>
      </c>
    </row>
    <row r="80" spans="1:4" ht="64.5" x14ac:dyDescent="0.25">
      <c r="A80" s="9" t="s">
        <v>6</v>
      </c>
      <c r="B80" s="9" t="s">
        <v>5</v>
      </c>
      <c r="C80" s="8" t="s">
        <v>4</v>
      </c>
      <c r="D80" s="7" t="s">
        <v>3</v>
      </c>
    </row>
    <row r="81" spans="1:4" x14ac:dyDescent="0.25">
      <c r="A81" s="6" t="s">
        <v>2</v>
      </c>
      <c r="B81" s="6" t="s">
        <v>1</v>
      </c>
      <c r="C81" s="5" t="s">
        <v>0</v>
      </c>
      <c r="D81" s="4"/>
    </row>
    <row r="82" spans="1:4" x14ac:dyDescent="0.25">
      <c r="A82">
        <v>0</v>
      </c>
      <c r="B82">
        <v>20</v>
      </c>
      <c r="C82">
        <v>20</v>
      </c>
      <c r="D82" s="12">
        <f>B82/20</f>
        <v>1</v>
      </c>
    </row>
    <row r="83" spans="1:4" x14ac:dyDescent="0.25">
      <c r="A83">
        <v>1</v>
      </c>
      <c r="B83">
        <v>19</v>
      </c>
      <c r="C83">
        <v>20</v>
      </c>
      <c r="D83" s="12">
        <f>B83/20</f>
        <v>0.95</v>
      </c>
    </row>
    <row r="84" spans="1:4" x14ac:dyDescent="0.25">
      <c r="A84">
        <v>2</v>
      </c>
      <c r="B84">
        <v>19</v>
      </c>
      <c r="C84">
        <v>19</v>
      </c>
      <c r="D84" s="12">
        <f>B84/20</f>
        <v>0.95</v>
      </c>
    </row>
    <row r="85" spans="1:4" x14ac:dyDescent="0.25">
      <c r="A85">
        <v>3</v>
      </c>
      <c r="B85">
        <v>19</v>
      </c>
      <c r="C85">
        <v>19</v>
      </c>
      <c r="D85" s="12">
        <f>B85/20</f>
        <v>0.95</v>
      </c>
    </row>
    <row r="86" spans="1:4" x14ac:dyDescent="0.25">
      <c r="A86">
        <v>4</v>
      </c>
      <c r="B86">
        <v>19</v>
      </c>
      <c r="C86">
        <v>19</v>
      </c>
      <c r="D86" s="12">
        <f>B86/20</f>
        <v>0.95</v>
      </c>
    </row>
    <row r="88" spans="1:4" x14ac:dyDescent="0.25">
      <c r="A88" s="13" t="s">
        <v>15</v>
      </c>
      <c r="B88" s="13"/>
      <c r="C88" s="13"/>
      <c r="D88" s="14">
        <v>7</v>
      </c>
    </row>
    <row r="89" spans="1:4" x14ac:dyDescent="0.25">
      <c r="A89" s="16" t="s">
        <v>16</v>
      </c>
      <c r="B89" s="16"/>
      <c r="C89" s="16"/>
      <c r="D89" s="17">
        <v>1170</v>
      </c>
    </row>
    <row r="90" spans="1:4" ht="64.5" x14ac:dyDescent="0.25">
      <c r="A90" s="9" t="s">
        <v>6</v>
      </c>
      <c r="B90" s="9" t="s">
        <v>5</v>
      </c>
      <c r="C90" s="8" t="s">
        <v>4</v>
      </c>
      <c r="D90" s="7" t="s">
        <v>3</v>
      </c>
    </row>
    <row r="91" spans="1:4" x14ac:dyDescent="0.25">
      <c r="A91" s="6" t="s">
        <v>2</v>
      </c>
      <c r="B91" s="6" t="s">
        <v>1</v>
      </c>
      <c r="C91" s="5" t="s">
        <v>0</v>
      </c>
      <c r="D91" s="4"/>
    </row>
    <row r="92" spans="1:4" x14ac:dyDescent="0.25">
      <c r="A92">
        <v>0</v>
      </c>
      <c r="B92">
        <v>20</v>
      </c>
      <c r="C92">
        <v>20</v>
      </c>
      <c r="D92" s="12">
        <f>B92/20</f>
        <v>1</v>
      </c>
    </row>
    <row r="93" spans="1:4" x14ac:dyDescent="0.25">
      <c r="A93">
        <v>1</v>
      </c>
      <c r="B93">
        <v>20</v>
      </c>
      <c r="C93">
        <v>20</v>
      </c>
      <c r="D93" s="12">
        <f>B93/20</f>
        <v>1</v>
      </c>
    </row>
    <row r="94" spans="1:4" x14ac:dyDescent="0.25">
      <c r="A94">
        <v>2</v>
      </c>
      <c r="B94">
        <v>20</v>
      </c>
      <c r="C94">
        <v>20</v>
      </c>
      <c r="D94" s="12">
        <f>B94/20</f>
        <v>1</v>
      </c>
    </row>
    <row r="95" spans="1:4" x14ac:dyDescent="0.25">
      <c r="A95">
        <v>3</v>
      </c>
      <c r="B95">
        <v>20</v>
      </c>
      <c r="C95">
        <v>20</v>
      </c>
      <c r="D95" s="12">
        <f>B95/20</f>
        <v>1</v>
      </c>
    </row>
    <row r="96" spans="1:4" x14ac:dyDescent="0.25">
      <c r="A96">
        <v>4</v>
      </c>
      <c r="B96">
        <v>20</v>
      </c>
      <c r="C96">
        <v>20</v>
      </c>
      <c r="D96" s="12">
        <f>B96/20</f>
        <v>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9"/>
  <sheetViews>
    <sheetView topLeftCell="A13" zoomScale="70" zoomScaleNormal="70" workbookViewId="0">
      <selection activeCell="A50" sqref="A50"/>
    </sheetView>
  </sheetViews>
  <sheetFormatPr defaultRowHeight="15" x14ac:dyDescent="0.25"/>
  <sheetData>
    <row r="1" spans="1:13" ht="21" x14ac:dyDescent="0.35">
      <c r="A1" s="26" t="s">
        <v>134</v>
      </c>
    </row>
    <row r="4" spans="1:13" x14ac:dyDescent="0.25">
      <c r="A4" s="10" t="s">
        <v>9</v>
      </c>
      <c r="B4" s="10" t="s">
        <v>11</v>
      </c>
      <c r="C4" s="15"/>
      <c r="D4" s="15"/>
      <c r="F4" s="10" t="s">
        <v>10</v>
      </c>
      <c r="G4" s="15"/>
      <c r="H4" s="15"/>
      <c r="I4" s="15"/>
      <c r="K4" s="10" t="s">
        <v>8</v>
      </c>
      <c r="L4" s="15"/>
      <c r="M4" s="15"/>
    </row>
    <row r="5" spans="1:13" x14ac:dyDescent="0.25">
      <c r="A5" s="90" t="s">
        <v>6</v>
      </c>
      <c r="B5" s="90" t="s">
        <v>106</v>
      </c>
      <c r="C5" s="90"/>
      <c r="D5" s="90"/>
      <c r="F5" s="90" t="s">
        <v>6</v>
      </c>
      <c r="G5" s="90" t="s">
        <v>106</v>
      </c>
      <c r="H5" s="90"/>
      <c r="I5" s="90"/>
      <c r="K5" s="90" t="s">
        <v>6</v>
      </c>
      <c r="L5" s="90" t="s">
        <v>106</v>
      </c>
      <c r="M5" s="90"/>
    </row>
    <row r="6" spans="1:13" x14ac:dyDescent="0.25">
      <c r="A6" s="90" t="s">
        <v>2</v>
      </c>
      <c r="B6" s="90" t="s">
        <v>119</v>
      </c>
      <c r="C6" s="90"/>
      <c r="D6" s="90"/>
      <c r="F6" s="90" t="s">
        <v>2</v>
      </c>
      <c r="G6" s="90" t="s">
        <v>119</v>
      </c>
      <c r="H6" s="90"/>
      <c r="I6" s="90"/>
      <c r="K6" s="90" t="s">
        <v>2</v>
      </c>
      <c r="L6" s="90" t="s">
        <v>119</v>
      </c>
      <c r="M6" s="90"/>
    </row>
    <row r="7" spans="1:13" x14ac:dyDescent="0.25">
      <c r="A7" s="91">
        <v>0</v>
      </c>
      <c r="B7" s="91">
        <v>4.026158568493063</v>
      </c>
      <c r="C7" s="91" t="s">
        <v>121</v>
      </c>
      <c r="D7" s="91"/>
      <c r="F7" s="91">
        <v>0</v>
      </c>
      <c r="G7" s="91">
        <v>4.024327066661562</v>
      </c>
      <c r="H7" s="91" t="s">
        <v>121</v>
      </c>
      <c r="I7" s="91"/>
      <c r="K7" s="91">
        <v>0</v>
      </c>
      <c r="L7" s="91">
        <v>4.024327066661562</v>
      </c>
      <c r="M7" s="91" t="s">
        <v>121</v>
      </c>
    </row>
    <row r="8" spans="1:13" x14ac:dyDescent="0.25">
      <c r="A8" s="91">
        <v>7.0833333333333338E-3</v>
      </c>
      <c r="B8" s="91">
        <v>4.026158568493063</v>
      </c>
      <c r="C8" s="91" t="s">
        <v>23</v>
      </c>
      <c r="D8" s="91"/>
      <c r="F8" s="91">
        <v>7.0833333333333338E-3</v>
      </c>
      <c r="G8" s="91">
        <v>4.024327066661562</v>
      </c>
      <c r="H8" s="91" t="s">
        <v>23</v>
      </c>
      <c r="I8" s="91"/>
      <c r="K8" s="91">
        <v>7.0833333333333338E-3</v>
      </c>
      <c r="L8" s="91">
        <v>3.9713966637311584</v>
      </c>
      <c r="M8" s="91" t="s">
        <v>23</v>
      </c>
    </row>
    <row r="9" spans="1:13" x14ac:dyDescent="0.25">
      <c r="A9" s="91">
        <v>0.99291666666666656</v>
      </c>
      <c r="B9" s="91">
        <v>3.7923542775459151</v>
      </c>
      <c r="C9" s="91" t="s">
        <v>23</v>
      </c>
      <c r="D9" s="91"/>
      <c r="F9" s="91">
        <v>0.99291666666666656</v>
      </c>
      <c r="G9" s="91">
        <v>3.7897640106699346</v>
      </c>
      <c r="H9" s="91" t="s">
        <v>23</v>
      </c>
      <c r="I9" s="91"/>
      <c r="K9" s="91">
        <v>0.99291666666666656</v>
      </c>
      <c r="L9" s="91">
        <v>3.7258969253742777</v>
      </c>
      <c r="M9" s="91" t="s">
        <v>23</v>
      </c>
    </row>
    <row r="10" spans="1:13" x14ac:dyDescent="0.25">
      <c r="A10" s="91">
        <f>A9+0.01</f>
        <v>1.0029166666666665</v>
      </c>
      <c r="B10" s="91">
        <v>0</v>
      </c>
      <c r="C10" s="91" t="s">
        <v>121</v>
      </c>
      <c r="D10" s="91"/>
      <c r="F10" s="91">
        <f>F9+0.01</f>
        <v>1.0029166666666665</v>
      </c>
      <c r="G10" s="91">
        <v>0</v>
      </c>
      <c r="H10" s="91" t="s">
        <v>121</v>
      </c>
      <c r="I10" s="91"/>
      <c r="K10" s="91">
        <f>K9+0.01</f>
        <v>1.0029166666666665</v>
      </c>
      <c r="L10" s="91">
        <v>0</v>
      </c>
      <c r="M10" s="91" t="s">
        <v>121</v>
      </c>
    </row>
    <row r="11" spans="1:13" x14ac:dyDescent="0.25">
      <c r="A11" s="91">
        <v>6.145833333333333</v>
      </c>
      <c r="B11" s="91">
        <v>0.12801623463644377</v>
      </c>
      <c r="C11" s="91" t="s">
        <v>23</v>
      </c>
      <c r="D11" s="91"/>
      <c r="F11" s="91">
        <v>7.1701249999999996</v>
      </c>
      <c r="G11" s="91">
        <v>0.1597012163214255</v>
      </c>
      <c r="H11" s="91" t="s">
        <v>23</v>
      </c>
      <c r="I11" s="91"/>
      <c r="K11" s="91">
        <v>7.1701249999999996</v>
      </c>
      <c r="L11" s="91">
        <v>0.13897908131357614</v>
      </c>
      <c r="M11" s="91" t="s">
        <v>23</v>
      </c>
    </row>
    <row r="12" spans="1:13" x14ac:dyDescent="0.25">
      <c r="A12" s="91">
        <v>6.1632083333333334</v>
      </c>
      <c r="B12" s="91">
        <v>3.9463574172633402</v>
      </c>
      <c r="C12" s="91" t="s">
        <v>23</v>
      </c>
      <c r="D12" s="91"/>
      <c r="F12" s="91">
        <v>9.0034583333333327</v>
      </c>
      <c r="G12" s="91">
        <v>0</v>
      </c>
      <c r="H12" s="91" t="s">
        <v>23</v>
      </c>
      <c r="I12" s="91"/>
      <c r="K12" s="91">
        <v>13.135416666666666</v>
      </c>
      <c r="L12" s="91">
        <v>7.5531901315873586E-3</v>
      </c>
      <c r="M12" s="91" t="s">
        <v>23</v>
      </c>
    </row>
    <row r="13" spans="1:13" x14ac:dyDescent="0.25">
      <c r="A13" s="91">
        <v>7.1701249999999996</v>
      </c>
      <c r="B13" s="91">
        <v>3.8247456956516186</v>
      </c>
      <c r="C13" s="91" t="s">
        <v>23</v>
      </c>
      <c r="D13" s="91"/>
      <c r="F13" s="91">
        <v>9.0104166666666661</v>
      </c>
      <c r="G13" s="91">
        <v>4.0264463759237277</v>
      </c>
      <c r="H13" s="91" t="s">
        <v>23</v>
      </c>
      <c r="I13" s="91"/>
      <c r="K13" s="91">
        <v>16.010416666666668</v>
      </c>
      <c r="L13" s="91">
        <v>0</v>
      </c>
      <c r="M13" s="91" t="s">
        <v>23</v>
      </c>
    </row>
    <row r="14" spans="1:13" x14ac:dyDescent="0.25">
      <c r="A14" s="91">
        <f>A13+0.01</f>
        <v>7.1801249999999994</v>
      </c>
      <c r="B14" s="91">
        <v>0</v>
      </c>
      <c r="C14" s="91" t="s">
        <v>121</v>
      </c>
      <c r="D14" s="91"/>
      <c r="F14" s="91">
        <v>10.003458333333333</v>
      </c>
      <c r="G14" s="91">
        <v>3.8357608709525093</v>
      </c>
      <c r="H14" s="91" t="s">
        <v>23</v>
      </c>
      <c r="I14" s="91"/>
      <c r="K14" s="91">
        <v>16.03125</v>
      </c>
      <c r="L14" s="91">
        <v>3.8751643246416765</v>
      </c>
      <c r="M14" s="91" t="s">
        <v>23</v>
      </c>
    </row>
    <row r="15" spans="1:13" x14ac:dyDescent="0.25">
      <c r="A15" s="91">
        <v>10.003458333333333</v>
      </c>
      <c r="B15" s="91">
        <v>0.10449451825758453</v>
      </c>
      <c r="C15" s="91" t="s">
        <v>23</v>
      </c>
      <c r="D15" s="91"/>
      <c r="F15" s="91">
        <f>F14+0.01</f>
        <v>10.013458333333332</v>
      </c>
      <c r="G15" s="91">
        <v>0</v>
      </c>
      <c r="H15" s="91" t="s">
        <v>121</v>
      </c>
      <c r="I15" s="91"/>
      <c r="K15" s="91">
        <v>17.010416666666668</v>
      </c>
      <c r="L15" s="91">
        <v>3.6578958788018023</v>
      </c>
      <c r="M15" s="91" t="s">
        <v>23</v>
      </c>
    </row>
    <row r="16" spans="1:13" x14ac:dyDescent="0.25">
      <c r="A16" s="91">
        <v>15.017374999999999</v>
      </c>
      <c r="B16" s="91">
        <v>0</v>
      </c>
      <c r="C16" s="91" t="s">
        <v>23</v>
      </c>
      <c r="D16" s="91"/>
      <c r="F16" s="91">
        <v>15.017374999999999</v>
      </c>
      <c r="G16" s="91">
        <v>0.10438986101007017</v>
      </c>
      <c r="H16" s="91" t="s">
        <v>23</v>
      </c>
      <c r="I16" s="91"/>
      <c r="K16" s="91">
        <f>K15+0.01</f>
        <v>17.020416666666669</v>
      </c>
      <c r="L16" s="91">
        <v>0</v>
      </c>
      <c r="M16" s="91" t="s">
        <v>121</v>
      </c>
    </row>
    <row r="17" spans="1:20" x14ac:dyDescent="0.25">
      <c r="A17" s="91">
        <v>17.010416666666668</v>
      </c>
      <c r="B17" s="91">
        <v>0</v>
      </c>
      <c r="C17" s="91" t="s">
        <v>23</v>
      </c>
      <c r="D17" s="91"/>
      <c r="F17" s="91">
        <v>17.010416666666668</v>
      </c>
      <c r="G17" s="91">
        <v>0</v>
      </c>
      <c r="H17" s="91" t="s">
        <v>23</v>
      </c>
      <c r="I17" s="91"/>
      <c r="K17" s="91">
        <v>27.017375000000001</v>
      </c>
      <c r="L17" s="91">
        <v>0.10902094421258192</v>
      </c>
      <c r="M17" s="91" t="s">
        <v>23</v>
      </c>
    </row>
    <row r="18" spans="1:20" x14ac:dyDescent="0.25">
      <c r="A18" s="91">
        <v>27.017375000000001</v>
      </c>
      <c r="B18" s="91">
        <v>0</v>
      </c>
      <c r="C18" s="91" t="s">
        <v>23</v>
      </c>
      <c r="D18" s="91"/>
      <c r="F18" s="91">
        <v>27.017375000000001</v>
      </c>
      <c r="G18" s="91">
        <v>0</v>
      </c>
      <c r="H18" s="91" t="s">
        <v>23</v>
      </c>
      <c r="I18" s="91"/>
      <c r="K18" s="91">
        <v>27.1</v>
      </c>
      <c r="L18" s="91">
        <v>0</v>
      </c>
      <c r="M18" s="91" t="s">
        <v>121</v>
      </c>
    </row>
    <row r="19" spans="1:20" x14ac:dyDescent="0.25">
      <c r="A19" s="91">
        <v>27.1</v>
      </c>
      <c r="B19" s="91">
        <v>0</v>
      </c>
      <c r="C19" s="91" t="s">
        <v>121</v>
      </c>
      <c r="D19" s="91"/>
      <c r="F19" s="91">
        <v>27.1</v>
      </c>
      <c r="G19" s="91">
        <v>0</v>
      </c>
      <c r="H19" s="91" t="s">
        <v>121</v>
      </c>
      <c r="I19" s="91"/>
      <c r="K19" s="91"/>
      <c r="L19" s="91"/>
      <c r="M19" s="91"/>
    </row>
    <row r="21" spans="1:20" ht="15.75" x14ac:dyDescent="0.25">
      <c r="A21" s="11" t="s">
        <v>12</v>
      </c>
    </row>
    <row r="23" spans="1:20" x14ac:dyDescent="0.25">
      <c r="A23" s="10" t="s">
        <v>9</v>
      </c>
      <c r="B23" s="10" t="s">
        <v>11</v>
      </c>
      <c r="F23" s="10" t="s">
        <v>9</v>
      </c>
      <c r="G23" s="10" t="s">
        <v>10</v>
      </c>
      <c r="K23" s="10" t="s">
        <v>9</v>
      </c>
      <c r="L23" s="10" t="s">
        <v>8</v>
      </c>
      <c r="P23" s="10" t="s">
        <v>7</v>
      </c>
      <c r="Q23" s="10"/>
    </row>
    <row r="24" spans="1:20" ht="64.5" x14ac:dyDescent="0.25">
      <c r="A24" s="9" t="s">
        <v>6</v>
      </c>
      <c r="B24" s="9" t="s">
        <v>5</v>
      </c>
      <c r="C24" s="8" t="s">
        <v>4</v>
      </c>
      <c r="D24" s="7" t="s">
        <v>3</v>
      </c>
      <c r="F24" s="9" t="s">
        <v>6</v>
      </c>
      <c r="G24" s="9" t="s">
        <v>5</v>
      </c>
      <c r="H24" s="8" t="s">
        <v>4</v>
      </c>
      <c r="I24" s="7" t="s">
        <v>3</v>
      </c>
      <c r="K24" s="9" t="s">
        <v>6</v>
      </c>
      <c r="L24" s="9" t="s">
        <v>5</v>
      </c>
      <c r="M24" s="8" t="s">
        <v>4</v>
      </c>
      <c r="N24" s="7" t="s">
        <v>3</v>
      </c>
      <c r="P24" s="9" t="s">
        <v>6</v>
      </c>
      <c r="Q24" s="9" t="s">
        <v>5</v>
      </c>
      <c r="R24" s="8" t="s">
        <v>4</v>
      </c>
      <c r="S24" s="7" t="s">
        <v>3</v>
      </c>
      <c r="T24" s="92"/>
    </row>
    <row r="25" spans="1:20" x14ac:dyDescent="0.25">
      <c r="A25" s="6" t="s">
        <v>2</v>
      </c>
      <c r="B25" s="6" t="s">
        <v>1</v>
      </c>
      <c r="C25" s="5" t="s">
        <v>0</v>
      </c>
      <c r="D25" s="4"/>
      <c r="F25" s="6" t="s">
        <v>2</v>
      </c>
      <c r="G25" s="6" t="s">
        <v>1</v>
      </c>
      <c r="H25" s="5" t="s">
        <v>0</v>
      </c>
      <c r="I25" s="4"/>
      <c r="K25" s="6" t="s">
        <v>2</v>
      </c>
      <c r="L25" s="6" t="s">
        <v>1</v>
      </c>
      <c r="M25" s="5" t="s">
        <v>0</v>
      </c>
      <c r="N25" s="4"/>
      <c r="P25" s="6" t="s">
        <v>2</v>
      </c>
      <c r="Q25" s="6" t="s">
        <v>1</v>
      </c>
      <c r="R25" s="5" t="s">
        <v>0</v>
      </c>
      <c r="S25" s="4"/>
    </row>
    <row r="26" spans="1:20" x14ac:dyDescent="0.25">
      <c r="A26" s="3">
        <v>0</v>
      </c>
      <c r="B26" s="3">
        <v>70</v>
      </c>
      <c r="C26" s="2">
        <v>70</v>
      </c>
      <c r="D26" s="1">
        <v>1</v>
      </c>
      <c r="F26" s="3">
        <v>0</v>
      </c>
      <c r="G26" s="3">
        <v>70</v>
      </c>
      <c r="H26" s="2">
        <v>70</v>
      </c>
      <c r="I26" s="1">
        <v>1</v>
      </c>
      <c r="K26" s="3">
        <v>0</v>
      </c>
      <c r="L26" s="3">
        <v>70</v>
      </c>
      <c r="M26" s="2">
        <v>70</v>
      </c>
      <c r="N26" s="1">
        <v>1</v>
      </c>
      <c r="P26" s="3">
        <v>0</v>
      </c>
      <c r="Q26" s="3">
        <v>70</v>
      </c>
      <c r="R26" s="2">
        <v>70</v>
      </c>
      <c r="S26" s="1">
        <v>1</v>
      </c>
    </row>
    <row r="27" spans="1:20" x14ac:dyDescent="0.25">
      <c r="A27" s="3">
        <f>A26+1</f>
        <v>1</v>
      </c>
      <c r="B27" s="3">
        <v>67</v>
      </c>
      <c r="C27" s="2">
        <v>70</v>
      </c>
      <c r="D27" s="1">
        <v>0.95714285714285718</v>
      </c>
      <c r="F27" s="3">
        <f>F26+1</f>
        <v>1</v>
      </c>
      <c r="G27" s="3">
        <v>69</v>
      </c>
      <c r="H27" s="2">
        <v>70</v>
      </c>
      <c r="I27" s="1">
        <v>0.98571428571428577</v>
      </c>
      <c r="K27" s="3">
        <f>K26+1</f>
        <v>1</v>
      </c>
      <c r="L27" s="3">
        <v>68</v>
      </c>
      <c r="M27" s="2">
        <v>70</v>
      </c>
      <c r="N27" s="1">
        <v>0.97142857142857142</v>
      </c>
      <c r="P27" s="3">
        <f>P26+1</f>
        <v>1</v>
      </c>
      <c r="Q27" s="3">
        <v>70</v>
      </c>
      <c r="R27" s="2">
        <v>70</v>
      </c>
      <c r="S27" s="1">
        <v>1</v>
      </c>
    </row>
    <row r="28" spans="1:20" x14ac:dyDescent="0.25">
      <c r="A28" s="3">
        <f t="shared" ref="A28:A48" si="0">A27+1</f>
        <v>2</v>
      </c>
      <c r="B28" s="3">
        <v>63</v>
      </c>
      <c r="C28" s="2">
        <v>67</v>
      </c>
      <c r="D28" s="1">
        <v>0.9</v>
      </c>
      <c r="F28" s="3">
        <f t="shared" ref="F28:F48" si="1">F27+1</f>
        <v>2</v>
      </c>
      <c r="G28" s="3">
        <v>66</v>
      </c>
      <c r="H28" s="2">
        <v>69</v>
      </c>
      <c r="I28" s="1">
        <v>0.94285714285714284</v>
      </c>
      <c r="K28" s="3">
        <f t="shared" ref="K28:K48" si="2">K27+1</f>
        <v>2</v>
      </c>
      <c r="L28" s="3">
        <v>66</v>
      </c>
      <c r="M28" s="2">
        <v>68</v>
      </c>
      <c r="N28" s="1">
        <v>0.94285714285714284</v>
      </c>
      <c r="P28" s="3">
        <f t="shared" ref="P28:P48" si="3">P27+1</f>
        <v>2</v>
      </c>
      <c r="Q28" s="3">
        <v>67</v>
      </c>
      <c r="R28" s="2">
        <v>70</v>
      </c>
      <c r="S28" s="1">
        <v>0.95714285714285718</v>
      </c>
    </row>
    <row r="29" spans="1:20" x14ac:dyDescent="0.25">
      <c r="A29" s="3">
        <f t="shared" si="0"/>
        <v>3</v>
      </c>
      <c r="B29" s="3">
        <v>62</v>
      </c>
      <c r="C29" s="2">
        <v>63</v>
      </c>
      <c r="D29" s="1">
        <v>0.88571428571428568</v>
      </c>
      <c r="F29" s="3">
        <f t="shared" si="1"/>
        <v>3</v>
      </c>
      <c r="G29" s="3">
        <v>66</v>
      </c>
      <c r="H29" s="2">
        <v>66</v>
      </c>
      <c r="I29" s="1">
        <v>0.94285714285714284</v>
      </c>
      <c r="K29" s="3">
        <f t="shared" si="2"/>
        <v>3</v>
      </c>
      <c r="L29" s="3">
        <v>63</v>
      </c>
      <c r="M29" s="2">
        <v>66</v>
      </c>
      <c r="N29" s="1">
        <v>0.9</v>
      </c>
      <c r="P29" s="3">
        <f t="shared" si="3"/>
        <v>3</v>
      </c>
      <c r="Q29" s="3">
        <v>65</v>
      </c>
      <c r="R29" s="2">
        <v>67</v>
      </c>
      <c r="S29" s="1">
        <v>0.9285714285714286</v>
      </c>
    </row>
    <row r="30" spans="1:20" x14ac:dyDescent="0.25">
      <c r="A30" s="3">
        <f t="shared" si="0"/>
        <v>4</v>
      </c>
      <c r="B30" s="3">
        <v>61</v>
      </c>
      <c r="C30" s="2">
        <v>62</v>
      </c>
      <c r="D30" s="1">
        <v>0.87142857142857144</v>
      </c>
      <c r="F30" s="3">
        <f t="shared" si="1"/>
        <v>4</v>
      </c>
      <c r="G30" s="3">
        <v>65</v>
      </c>
      <c r="H30" s="2">
        <v>66</v>
      </c>
      <c r="I30" s="1">
        <v>0.9285714285714286</v>
      </c>
      <c r="K30" s="3">
        <f t="shared" si="2"/>
        <v>4</v>
      </c>
      <c r="L30" s="3">
        <v>63</v>
      </c>
      <c r="M30" s="2">
        <v>63</v>
      </c>
      <c r="N30" s="1">
        <v>0.9</v>
      </c>
      <c r="P30" s="3">
        <f t="shared" si="3"/>
        <v>4</v>
      </c>
      <c r="Q30" s="3">
        <v>65</v>
      </c>
      <c r="R30" s="2">
        <v>65</v>
      </c>
      <c r="S30" s="1">
        <v>0.9285714285714286</v>
      </c>
    </row>
    <row r="31" spans="1:20" x14ac:dyDescent="0.25">
      <c r="A31" s="3">
        <f t="shared" si="0"/>
        <v>5</v>
      </c>
      <c r="B31" s="3">
        <v>60</v>
      </c>
      <c r="C31" s="2">
        <v>61</v>
      </c>
      <c r="D31" s="1">
        <v>0.8571428571428571</v>
      </c>
      <c r="F31" s="3">
        <f t="shared" si="1"/>
        <v>5</v>
      </c>
      <c r="G31" s="3">
        <v>65</v>
      </c>
      <c r="H31" s="2">
        <v>65</v>
      </c>
      <c r="I31" s="1">
        <v>0.9285714285714286</v>
      </c>
      <c r="K31" s="3">
        <f t="shared" si="2"/>
        <v>5</v>
      </c>
      <c r="L31" s="3">
        <v>63</v>
      </c>
      <c r="M31" s="2">
        <v>63</v>
      </c>
      <c r="N31" s="1">
        <v>0.9</v>
      </c>
      <c r="P31" s="3">
        <f t="shared" si="3"/>
        <v>5</v>
      </c>
      <c r="Q31" s="3">
        <v>65</v>
      </c>
      <c r="R31" s="2">
        <v>65</v>
      </c>
      <c r="S31" s="1">
        <v>0.9285714285714286</v>
      </c>
    </row>
    <row r="32" spans="1:20" x14ac:dyDescent="0.25">
      <c r="A32" s="3">
        <f t="shared" si="0"/>
        <v>6</v>
      </c>
      <c r="B32" s="3">
        <v>60</v>
      </c>
      <c r="C32" s="2">
        <v>60</v>
      </c>
      <c r="D32" s="1">
        <v>0.8571428571428571</v>
      </c>
      <c r="F32" s="3">
        <f t="shared" si="1"/>
        <v>6</v>
      </c>
      <c r="G32" s="3">
        <v>64</v>
      </c>
      <c r="H32" s="2">
        <v>65</v>
      </c>
      <c r="I32" s="1">
        <v>0.91428571428571426</v>
      </c>
      <c r="K32" s="3">
        <f t="shared" si="2"/>
        <v>6</v>
      </c>
      <c r="L32" s="3">
        <v>60</v>
      </c>
      <c r="M32" s="2">
        <v>63</v>
      </c>
      <c r="N32" s="1">
        <v>0.8571428571428571</v>
      </c>
      <c r="P32" s="3">
        <f t="shared" si="3"/>
        <v>6</v>
      </c>
      <c r="Q32" s="3">
        <v>65</v>
      </c>
      <c r="R32" s="2">
        <v>65</v>
      </c>
      <c r="S32" s="1">
        <v>0.9285714285714286</v>
      </c>
    </row>
    <row r="33" spans="1:19" x14ac:dyDescent="0.25">
      <c r="A33" s="3">
        <f t="shared" si="0"/>
        <v>7</v>
      </c>
      <c r="B33" s="3">
        <v>54</v>
      </c>
      <c r="C33" s="2">
        <v>60</v>
      </c>
      <c r="D33" s="1">
        <v>0.77142857142857146</v>
      </c>
      <c r="F33" s="3">
        <f t="shared" si="1"/>
        <v>7</v>
      </c>
      <c r="G33" s="3">
        <v>62</v>
      </c>
      <c r="H33" s="2">
        <v>64</v>
      </c>
      <c r="I33" s="1">
        <v>0.88571428571428568</v>
      </c>
      <c r="K33" s="3">
        <f t="shared" si="2"/>
        <v>7</v>
      </c>
      <c r="L33" s="3">
        <v>58</v>
      </c>
      <c r="M33" s="2">
        <v>60</v>
      </c>
      <c r="N33" s="1">
        <v>0.82857142857142863</v>
      </c>
      <c r="P33" s="3">
        <f t="shared" si="3"/>
        <v>7</v>
      </c>
      <c r="Q33" s="3">
        <v>64</v>
      </c>
      <c r="R33" s="2">
        <v>65</v>
      </c>
      <c r="S33" s="1">
        <v>0.91428571428571426</v>
      </c>
    </row>
    <row r="34" spans="1:19" x14ac:dyDescent="0.25">
      <c r="A34" s="3">
        <f t="shared" si="0"/>
        <v>8</v>
      </c>
      <c r="B34" s="3">
        <v>45</v>
      </c>
      <c r="C34" s="2">
        <v>54</v>
      </c>
      <c r="D34" s="1">
        <v>0.6428571428571429</v>
      </c>
      <c r="F34" s="3">
        <f t="shared" si="1"/>
        <v>8</v>
      </c>
      <c r="G34" s="3">
        <v>61</v>
      </c>
      <c r="H34" s="2">
        <v>62</v>
      </c>
      <c r="I34" s="1">
        <v>0.87142857142857144</v>
      </c>
      <c r="K34" s="3">
        <f t="shared" si="2"/>
        <v>8</v>
      </c>
      <c r="L34" s="3">
        <v>58</v>
      </c>
      <c r="M34" s="2">
        <v>58</v>
      </c>
      <c r="N34" s="1">
        <v>0.82857142857142863</v>
      </c>
      <c r="P34" s="3">
        <f t="shared" si="3"/>
        <v>8</v>
      </c>
      <c r="Q34" s="3">
        <v>61</v>
      </c>
      <c r="R34" s="2">
        <v>64</v>
      </c>
      <c r="S34" s="1">
        <v>0.87142857142857144</v>
      </c>
    </row>
    <row r="35" spans="1:19" x14ac:dyDescent="0.25">
      <c r="A35" s="3">
        <f t="shared" si="0"/>
        <v>9</v>
      </c>
      <c r="B35" s="3">
        <v>43</v>
      </c>
      <c r="C35" s="2">
        <v>45</v>
      </c>
      <c r="D35" s="1">
        <v>0.61428571428571432</v>
      </c>
      <c r="F35" s="3">
        <f t="shared" si="1"/>
        <v>9</v>
      </c>
      <c r="G35" s="3">
        <v>61</v>
      </c>
      <c r="H35" s="2">
        <v>61</v>
      </c>
      <c r="I35" s="1">
        <v>0.87142857142857144</v>
      </c>
      <c r="K35" s="3">
        <f t="shared" si="2"/>
        <v>9</v>
      </c>
      <c r="L35" s="3">
        <v>56</v>
      </c>
      <c r="M35" s="2">
        <v>58</v>
      </c>
      <c r="N35" s="1">
        <v>0.8</v>
      </c>
      <c r="P35" s="3">
        <f t="shared" si="3"/>
        <v>9</v>
      </c>
      <c r="Q35" s="3">
        <v>58</v>
      </c>
      <c r="R35" s="2">
        <v>61</v>
      </c>
      <c r="S35" s="1">
        <v>0.82857142857142863</v>
      </c>
    </row>
    <row r="36" spans="1:19" x14ac:dyDescent="0.25">
      <c r="A36" s="3">
        <f t="shared" si="0"/>
        <v>10</v>
      </c>
      <c r="B36" s="3">
        <v>40</v>
      </c>
      <c r="C36" s="2">
        <v>43</v>
      </c>
      <c r="D36" s="1">
        <v>0.5714285714285714</v>
      </c>
      <c r="F36" s="3">
        <f t="shared" si="1"/>
        <v>10</v>
      </c>
      <c r="G36" s="3">
        <v>48</v>
      </c>
      <c r="H36" s="2">
        <v>61</v>
      </c>
      <c r="I36" s="1">
        <v>0.68571428571428572</v>
      </c>
      <c r="K36" s="3">
        <f t="shared" si="2"/>
        <v>10</v>
      </c>
      <c r="L36" s="3">
        <v>55</v>
      </c>
      <c r="M36" s="2">
        <v>56</v>
      </c>
      <c r="N36" s="1">
        <v>0.7857142857142857</v>
      </c>
      <c r="P36" s="3">
        <f t="shared" si="3"/>
        <v>10</v>
      </c>
      <c r="Q36" s="3">
        <v>57</v>
      </c>
      <c r="R36" s="2">
        <v>58</v>
      </c>
      <c r="S36" s="1">
        <v>0.81428571428571428</v>
      </c>
    </row>
    <row r="37" spans="1:19" x14ac:dyDescent="0.25">
      <c r="A37" s="3">
        <f t="shared" si="0"/>
        <v>11</v>
      </c>
      <c r="B37" s="3">
        <v>37</v>
      </c>
      <c r="C37" s="2">
        <v>40</v>
      </c>
      <c r="D37" s="1">
        <v>0.52857142857142858</v>
      </c>
      <c r="F37" s="3">
        <f t="shared" si="1"/>
        <v>11</v>
      </c>
      <c r="G37" s="3">
        <v>43</v>
      </c>
      <c r="H37" s="2">
        <v>48</v>
      </c>
      <c r="I37" s="1">
        <v>0.61428571428571432</v>
      </c>
      <c r="K37" s="3">
        <f t="shared" si="2"/>
        <v>11</v>
      </c>
      <c r="L37" s="3">
        <v>55</v>
      </c>
      <c r="M37" s="2">
        <v>55</v>
      </c>
      <c r="N37" s="1">
        <v>0.7857142857142857</v>
      </c>
      <c r="P37" s="3">
        <f t="shared" si="3"/>
        <v>11</v>
      </c>
      <c r="Q37" s="3">
        <v>57</v>
      </c>
      <c r="R37" s="2">
        <v>57</v>
      </c>
      <c r="S37" s="1">
        <v>0.81428571428571428</v>
      </c>
    </row>
    <row r="38" spans="1:19" x14ac:dyDescent="0.25">
      <c r="A38" s="3">
        <f t="shared" si="0"/>
        <v>12</v>
      </c>
      <c r="B38" s="3">
        <v>36</v>
      </c>
      <c r="C38" s="2">
        <v>37</v>
      </c>
      <c r="D38" s="1">
        <v>0.51428571428571423</v>
      </c>
      <c r="F38" s="3">
        <f t="shared" si="1"/>
        <v>12</v>
      </c>
      <c r="G38" s="3">
        <v>39</v>
      </c>
      <c r="H38" s="2">
        <v>43</v>
      </c>
      <c r="I38" s="1">
        <v>0.55714285714285716</v>
      </c>
      <c r="K38" s="3">
        <f t="shared" si="2"/>
        <v>12</v>
      </c>
      <c r="L38" s="3">
        <v>53</v>
      </c>
      <c r="M38" s="2">
        <v>55</v>
      </c>
      <c r="N38" s="1">
        <v>0.75714285714285712</v>
      </c>
      <c r="P38" s="3">
        <f t="shared" si="3"/>
        <v>12</v>
      </c>
      <c r="Q38" s="3">
        <v>56</v>
      </c>
      <c r="R38" s="2">
        <v>57</v>
      </c>
      <c r="S38" s="1">
        <v>0.8</v>
      </c>
    </row>
    <row r="39" spans="1:19" x14ac:dyDescent="0.25">
      <c r="A39" s="3">
        <f t="shared" si="0"/>
        <v>13</v>
      </c>
      <c r="B39" s="3">
        <v>33</v>
      </c>
      <c r="C39" s="2">
        <v>36</v>
      </c>
      <c r="D39" s="1">
        <v>0.47142857142857142</v>
      </c>
      <c r="F39" s="3">
        <f t="shared" si="1"/>
        <v>13</v>
      </c>
      <c r="G39" s="3">
        <v>37</v>
      </c>
      <c r="H39" s="2">
        <v>39</v>
      </c>
      <c r="I39" s="1">
        <v>0.52857142857142858</v>
      </c>
      <c r="K39" s="3">
        <f t="shared" si="2"/>
        <v>13</v>
      </c>
      <c r="L39" s="3">
        <v>52</v>
      </c>
      <c r="M39" s="2">
        <v>53</v>
      </c>
      <c r="N39" s="1">
        <v>0.74285714285714288</v>
      </c>
      <c r="P39" s="3">
        <f t="shared" si="3"/>
        <v>13</v>
      </c>
      <c r="Q39" s="3">
        <v>56</v>
      </c>
      <c r="R39" s="2">
        <v>56</v>
      </c>
      <c r="S39" s="1">
        <v>0.8</v>
      </c>
    </row>
    <row r="40" spans="1:19" x14ac:dyDescent="0.25">
      <c r="A40" s="3">
        <f t="shared" si="0"/>
        <v>14</v>
      </c>
      <c r="B40" s="3">
        <v>32</v>
      </c>
      <c r="C40" s="2">
        <v>33</v>
      </c>
      <c r="D40" s="1">
        <v>0.45714285714285713</v>
      </c>
      <c r="F40" s="3">
        <f t="shared" si="1"/>
        <v>14</v>
      </c>
      <c r="G40" s="3">
        <v>33</v>
      </c>
      <c r="H40" s="2">
        <v>37</v>
      </c>
      <c r="I40" s="1">
        <v>0.47142857142857142</v>
      </c>
      <c r="K40" s="3">
        <f t="shared" si="2"/>
        <v>14</v>
      </c>
      <c r="L40" s="3">
        <v>51</v>
      </c>
      <c r="M40" s="2">
        <v>52</v>
      </c>
      <c r="N40" s="1">
        <v>0.72857142857142854</v>
      </c>
      <c r="P40" s="3">
        <f t="shared" si="3"/>
        <v>14</v>
      </c>
      <c r="Q40" s="3">
        <v>54</v>
      </c>
      <c r="R40" s="2">
        <v>56</v>
      </c>
      <c r="S40" s="1">
        <v>0.77142857142857146</v>
      </c>
    </row>
    <row r="41" spans="1:19" x14ac:dyDescent="0.25">
      <c r="A41" s="3">
        <f t="shared" si="0"/>
        <v>15</v>
      </c>
      <c r="B41" s="3">
        <v>30</v>
      </c>
      <c r="C41" s="2">
        <v>32</v>
      </c>
      <c r="D41" s="1">
        <v>0.42857142857142855</v>
      </c>
      <c r="F41" s="3">
        <f t="shared" si="1"/>
        <v>15</v>
      </c>
      <c r="G41" s="3">
        <v>32</v>
      </c>
      <c r="H41" s="2">
        <v>33</v>
      </c>
      <c r="I41" s="1">
        <v>0.45714285714285713</v>
      </c>
      <c r="K41" s="3">
        <f t="shared" si="2"/>
        <v>15</v>
      </c>
      <c r="L41" s="3">
        <v>51</v>
      </c>
      <c r="M41" s="2">
        <v>51</v>
      </c>
      <c r="N41" s="1">
        <v>0.72857142857142854</v>
      </c>
      <c r="P41" s="3">
        <f t="shared" si="3"/>
        <v>15</v>
      </c>
      <c r="Q41" s="3">
        <v>54</v>
      </c>
      <c r="R41" s="2">
        <v>54</v>
      </c>
      <c r="S41" s="1">
        <v>0.77142857142857146</v>
      </c>
    </row>
    <row r="42" spans="1:19" x14ac:dyDescent="0.25">
      <c r="A42" s="3">
        <f t="shared" si="0"/>
        <v>16</v>
      </c>
      <c r="B42" s="3">
        <v>29</v>
      </c>
      <c r="C42" s="2">
        <v>30</v>
      </c>
      <c r="D42" s="1">
        <v>0.41428571428571431</v>
      </c>
      <c r="F42" s="3">
        <f t="shared" si="1"/>
        <v>16</v>
      </c>
      <c r="G42" s="3">
        <v>31</v>
      </c>
      <c r="H42" s="2">
        <v>32</v>
      </c>
      <c r="I42" s="1">
        <v>0.44285714285714284</v>
      </c>
      <c r="K42" s="3">
        <f t="shared" si="2"/>
        <v>16</v>
      </c>
      <c r="L42" s="3">
        <v>50</v>
      </c>
      <c r="M42" s="2">
        <v>51</v>
      </c>
      <c r="N42" s="1">
        <v>0.7142857142857143</v>
      </c>
      <c r="P42" s="3">
        <f t="shared" si="3"/>
        <v>16</v>
      </c>
      <c r="Q42" s="3">
        <v>53</v>
      </c>
      <c r="R42" s="2">
        <v>54</v>
      </c>
      <c r="S42" s="1">
        <v>0.75714285714285712</v>
      </c>
    </row>
    <row r="43" spans="1:19" x14ac:dyDescent="0.25">
      <c r="A43" s="3">
        <f t="shared" si="0"/>
        <v>17</v>
      </c>
      <c r="B43" s="3">
        <v>25</v>
      </c>
      <c r="C43" s="2">
        <v>29</v>
      </c>
      <c r="D43" s="1">
        <v>0.35714285714285715</v>
      </c>
      <c r="F43" s="3">
        <f t="shared" si="1"/>
        <v>17</v>
      </c>
      <c r="G43" s="3">
        <v>27</v>
      </c>
      <c r="H43" s="2">
        <v>31</v>
      </c>
      <c r="I43" s="1">
        <v>0.38571428571428573</v>
      </c>
      <c r="K43" s="3">
        <f t="shared" si="2"/>
        <v>17</v>
      </c>
      <c r="L43" s="3">
        <v>46</v>
      </c>
      <c r="M43" s="2">
        <v>50</v>
      </c>
      <c r="N43" s="1">
        <v>0.65714285714285714</v>
      </c>
      <c r="P43" s="3">
        <f t="shared" si="3"/>
        <v>17</v>
      </c>
      <c r="Q43" s="3">
        <v>52</v>
      </c>
      <c r="R43" s="2">
        <v>53</v>
      </c>
      <c r="S43" s="1">
        <v>0.74285714285714288</v>
      </c>
    </row>
    <row r="44" spans="1:19" x14ac:dyDescent="0.25">
      <c r="A44" s="3">
        <f t="shared" si="0"/>
        <v>18</v>
      </c>
      <c r="B44" s="3">
        <v>23</v>
      </c>
      <c r="C44" s="2">
        <v>25</v>
      </c>
      <c r="D44" s="1">
        <v>0.32857142857142857</v>
      </c>
      <c r="F44" s="3">
        <f t="shared" si="1"/>
        <v>18</v>
      </c>
      <c r="G44" s="3">
        <v>26</v>
      </c>
      <c r="H44" s="2">
        <v>27</v>
      </c>
      <c r="I44" s="1">
        <v>0.37142857142857144</v>
      </c>
      <c r="K44" s="3">
        <f t="shared" si="2"/>
        <v>18</v>
      </c>
      <c r="L44" s="3">
        <v>43</v>
      </c>
      <c r="M44" s="2">
        <v>46</v>
      </c>
      <c r="N44" s="1">
        <v>0.61428571428571432</v>
      </c>
      <c r="P44" s="3">
        <f t="shared" si="3"/>
        <v>18</v>
      </c>
      <c r="Q44" s="3">
        <v>52</v>
      </c>
      <c r="R44" s="2">
        <v>52</v>
      </c>
      <c r="S44" s="1">
        <v>0.74285714285714288</v>
      </c>
    </row>
    <row r="45" spans="1:19" x14ac:dyDescent="0.25">
      <c r="A45" s="3">
        <f t="shared" si="0"/>
        <v>19</v>
      </c>
      <c r="B45" s="3">
        <v>23</v>
      </c>
      <c r="C45" s="2">
        <v>23</v>
      </c>
      <c r="D45" s="1">
        <v>0.32857142857142857</v>
      </c>
      <c r="F45" s="3">
        <f t="shared" si="1"/>
        <v>19</v>
      </c>
      <c r="G45" s="3">
        <v>25</v>
      </c>
      <c r="H45" s="2">
        <v>26</v>
      </c>
      <c r="I45" s="1">
        <v>0.35714285714285715</v>
      </c>
      <c r="K45" s="3">
        <f t="shared" si="2"/>
        <v>19</v>
      </c>
      <c r="L45" s="3">
        <v>42</v>
      </c>
      <c r="M45" s="2">
        <v>43</v>
      </c>
      <c r="N45" s="1">
        <v>0.6</v>
      </c>
      <c r="P45" s="3">
        <f t="shared" si="3"/>
        <v>19</v>
      </c>
      <c r="Q45" s="3">
        <v>52</v>
      </c>
      <c r="R45" s="2">
        <v>52</v>
      </c>
      <c r="S45" s="1">
        <v>0.74285714285714288</v>
      </c>
    </row>
    <row r="46" spans="1:19" x14ac:dyDescent="0.25">
      <c r="A46" s="3">
        <f t="shared" si="0"/>
        <v>20</v>
      </c>
      <c r="B46" s="3">
        <v>21</v>
      </c>
      <c r="C46" s="2">
        <v>23</v>
      </c>
      <c r="D46" s="1">
        <v>0.3</v>
      </c>
      <c r="F46" s="3">
        <f t="shared" si="1"/>
        <v>20</v>
      </c>
      <c r="G46" s="3">
        <v>25</v>
      </c>
      <c r="H46" s="2">
        <v>25</v>
      </c>
      <c r="I46" s="1">
        <v>0.35714285714285715</v>
      </c>
      <c r="K46" s="3">
        <f t="shared" si="2"/>
        <v>20</v>
      </c>
      <c r="L46" s="3">
        <v>41</v>
      </c>
      <c r="M46" s="2">
        <v>42</v>
      </c>
      <c r="N46" s="1">
        <v>0.58571428571428574</v>
      </c>
      <c r="P46" s="3">
        <f t="shared" si="3"/>
        <v>20</v>
      </c>
      <c r="Q46" s="3">
        <v>52</v>
      </c>
      <c r="R46" s="2">
        <v>52</v>
      </c>
      <c r="S46" s="1">
        <v>0.74285714285714288</v>
      </c>
    </row>
    <row r="47" spans="1:19" x14ac:dyDescent="0.25">
      <c r="A47" s="3">
        <f t="shared" si="0"/>
        <v>21</v>
      </c>
      <c r="B47" s="3">
        <v>20</v>
      </c>
      <c r="C47" s="2">
        <v>21</v>
      </c>
      <c r="D47" s="1">
        <v>0.2857142857142857</v>
      </c>
      <c r="F47" s="3">
        <f t="shared" si="1"/>
        <v>21</v>
      </c>
      <c r="G47" s="3">
        <v>24</v>
      </c>
      <c r="H47" s="2">
        <v>25</v>
      </c>
      <c r="I47" s="1">
        <v>0.34285714285714286</v>
      </c>
      <c r="K47" s="3">
        <f t="shared" si="2"/>
        <v>21</v>
      </c>
      <c r="L47" s="3">
        <v>41</v>
      </c>
      <c r="M47" s="2">
        <v>41</v>
      </c>
      <c r="N47" s="1">
        <v>0.58571428571428574</v>
      </c>
      <c r="P47" s="3">
        <f t="shared" si="3"/>
        <v>21</v>
      </c>
      <c r="Q47" s="3">
        <v>51</v>
      </c>
      <c r="R47" s="2">
        <v>52</v>
      </c>
      <c r="S47" s="1">
        <v>0.72857142857142854</v>
      </c>
    </row>
    <row r="48" spans="1:19" x14ac:dyDescent="0.25">
      <c r="A48" s="3">
        <f t="shared" si="0"/>
        <v>22</v>
      </c>
      <c r="B48" s="3">
        <v>20</v>
      </c>
      <c r="C48" s="2">
        <v>20</v>
      </c>
      <c r="D48" s="1">
        <v>0.2857142857142857</v>
      </c>
      <c r="F48" s="3">
        <f t="shared" si="1"/>
        <v>22</v>
      </c>
      <c r="G48" s="3">
        <v>24</v>
      </c>
      <c r="H48" s="2">
        <v>24</v>
      </c>
      <c r="I48" s="1">
        <v>0.34285714285714286</v>
      </c>
      <c r="K48" s="3">
        <f t="shared" si="2"/>
        <v>22</v>
      </c>
      <c r="L48" s="3">
        <v>41</v>
      </c>
      <c r="M48" s="2">
        <v>41</v>
      </c>
      <c r="N48" s="1">
        <v>0.58571428571428574</v>
      </c>
      <c r="P48" s="3">
        <f t="shared" si="3"/>
        <v>22</v>
      </c>
      <c r="Q48" s="3">
        <v>51</v>
      </c>
      <c r="R48" s="2">
        <v>51</v>
      </c>
      <c r="S48" s="1">
        <v>0.72857142857142854</v>
      </c>
    </row>
    <row r="50" spans="1:5" ht="15.75" x14ac:dyDescent="0.25">
      <c r="A50" s="121" t="s">
        <v>211</v>
      </c>
    </row>
    <row r="51" spans="1:5" x14ac:dyDescent="0.25">
      <c r="A51" s="13" t="s">
        <v>15</v>
      </c>
      <c r="B51" s="13"/>
      <c r="C51" s="13"/>
      <c r="D51" s="14">
        <v>1</v>
      </c>
      <c r="E51" s="15"/>
    </row>
    <row r="52" spans="1:5" x14ac:dyDescent="0.25">
      <c r="A52" s="16" t="s">
        <v>16</v>
      </c>
      <c r="B52" s="16"/>
      <c r="C52" s="16"/>
      <c r="D52" s="93">
        <v>3.8368073087458807</v>
      </c>
      <c r="E52" s="15"/>
    </row>
    <row r="53" spans="1:5" ht="64.5" x14ac:dyDescent="0.25">
      <c r="A53" s="9" t="s">
        <v>6</v>
      </c>
      <c r="B53" s="9" t="s">
        <v>5</v>
      </c>
      <c r="C53" s="8" t="s">
        <v>4</v>
      </c>
      <c r="D53" s="7" t="s">
        <v>3</v>
      </c>
    </row>
    <row r="54" spans="1:5" x14ac:dyDescent="0.25">
      <c r="A54" s="6" t="s">
        <v>2</v>
      </c>
      <c r="B54" s="6" t="s">
        <v>1</v>
      </c>
      <c r="C54" s="5" t="s">
        <v>0</v>
      </c>
      <c r="D54" s="4"/>
    </row>
    <row r="55" spans="1:5" x14ac:dyDescent="0.25">
      <c r="A55">
        <v>0</v>
      </c>
      <c r="B55">
        <v>20</v>
      </c>
      <c r="C55">
        <v>20</v>
      </c>
      <c r="D55" s="12">
        <f>B55/20</f>
        <v>1</v>
      </c>
    </row>
    <row r="56" spans="1:5" x14ac:dyDescent="0.25">
      <c r="A56">
        <v>1</v>
      </c>
      <c r="B56">
        <v>20</v>
      </c>
      <c r="C56">
        <v>20</v>
      </c>
      <c r="D56" s="12">
        <f>B56/20</f>
        <v>1</v>
      </c>
    </row>
    <row r="57" spans="1:5" x14ac:dyDescent="0.25">
      <c r="A57">
        <v>2</v>
      </c>
      <c r="B57">
        <v>9</v>
      </c>
      <c r="C57">
        <v>20</v>
      </c>
      <c r="D57" s="12">
        <f>B57/20</f>
        <v>0.45</v>
      </c>
    </row>
    <row r="58" spans="1:5" x14ac:dyDescent="0.25">
      <c r="A58">
        <v>3</v>
      </c>
      <c r="B58">
        <v>1</v>
      </c>
      <c r="C58">
        <v>9</v>
      </c>
      <c r="D58" s="12">
        <f>B58/20</f>
        <v>0.05</v>
      </c>
    </row>
    <row r="59" spans="1:5" x14ac:dyDescent="0.25">
      <c r="A59">
        <v>4</v>
      </c>
      <c r="B59">
        <v>0</v>
      </c>
      <c r="C59">
        <v>1</v>
      </c>
      <c r="D59" s="12">
        <f>B59/20</f>
        <v>0</v>
      </c>
    </row>
    <row r="61" spans="1:5" x14ac:dyDescent="0.25">
      <c r="A61" s="13" t="s">
        <v>15</v>
      </c>
      <c r="B61" s="13"/>
      <c r="C61" s="13"/>
      <c r="D61" s="14">
        <v>2</v>
      </c>
    </row>
    <row r="62" spans="1:5" x14ac:dyDescent="0.25">
      <c r="A62" s="16" t="s">
        <v>16</v>
      </c>
      <c r="B62" s="16"/>
      <c r="C62" s="16"/>
      <c r="D62" s="93">
        <v>2.8051673207165591</v>
      </c>
      <c r="E62" s="15"/>
    </row>
    <row r="63" spans="1:5" ht="64.5" x14ac:dyDescent="0.25">
      <c r="A63" s="9" t="s">
        <v>6</v>
      </c>
      <c r="B63" s="9" t="s">
        <v>5</v>
      </c>
      <c r="C63" s="8" t="s">
        <v>4</v>
      </c>
      <c r="D63" s="7" t="s">
        <v>3</v>
      </c>
    </row>
    <row r="64" spans="1:5" x14ac:dyDescent="0.25">
      <c r="A64" s="6" t="s">
        <v>2</v>
      </c>
      <c r="B64" s="6" t="s">
        <v>1</v>
      </c>
      <c r="C64" s="5" t="s">
        <v>0</v>
      </c>
      <c r="D64" s="4"/>
    </row>
    <row r="65" spans="1:4" x14ac:dyDescent="0.25">
      <c r="A65">
        <v>0</v>
      </c>
      <c r="B65">
        <v>20</v>
      </c>
      <c r="C65">
        <v>20</v>
      </c>
      <c r="D65" s="12">
        <f>B65/20</f>
        <v>1</v>
      </c>
    </row>
    <row r="66" spans="1:4" x14ac:dyDescent="0.25">
      <c r="A66">
        <v>1</v>
      </c>
      <c r="B66">
        <v>20</v>
      </c>
      <c r="C66">
        <v>20</v>
      </c>
      <c r="D66" s="12">
        <f>B66/20</f>
        <v>1</v>
      </c>
    </row>
    <row r="67" spans="1:4" x14ac:dyDescent="0.25">
      <c r="A67">
        <v>2</v>
      </c>
      <c r="B67">
        <v>12</v>
      </c>
      <c r="C67">
        <v>20</v>
      </c>
      <c r="D67" s="12">
        <f>B67/20</f>
        <v>0.6</v>
      </c>
    </row>
    <row r="68" spans="1:4" x14ac:dyDescent="0.25">
      <c r="A68">
        <v>3</v>
      </c>
      <c r="B68">
        <v>5</v>
      </c>
      <c r="C68">
        <v>12</v>
      </c>
      <c r="D68" s="12">
        <f>B68/20</f>
        <v>0.25</v>
      </c>
    </row>
    <row r="69" spans="1:4" x14ac:dyDescent="0.25">
      <c r="A69">
        <v>4</v>
      </c>
      <c r="B69">
        <v>2</v>
      </c>
      <c r="C69">
        <v>5</v>
      </c>
      <c r="D69" s="12">
        <f>B69/20</f>
        <v>0.1</v>
      </c>
    </row>
    <row r="71" spans="1:4" x14ac:dyDescent="0.25">
      <c r="A71" s="13" t="s">
        <v>15</v>
      </c>
      <c r="B71" s="13"/>
      <c r="C71" s="13"/>
      <c r="D71" s="14">
        <v>3</v>
      </c>
    </row>
    <row r="72" spans="1:4" x14ac:dyDescent="0.25">
      <c r="A72" s="16" t="s">
        <v>16</v>
      </c>
      <c r="B72" s="16"/>
      <c r="C72" s="16"/>
      <c r="D72" s="93">
        <v>1.8673517987921138</v>
      </c>
    </row>
    <row r="73" spans="1:4" ht="64.5" x14ac:dyDescent="0.25">
      <c r="A73" s="9" t="s">
        <v>6</v>
      </c>
      <c r="B73" s="9" t="s">
        <v>5</v>
      </c>
      <c r="C73" s="8" t="s">
        <v>4</v>
      </c>
      <c r="D73" s="7" t="s">
        <v>3</v>
      </c>
    </row>
    <row r="74" spans="1:4" x14ac:dyDescent="0.25">
      <c r="A74" s="6" t="s">
        <v>2</v>
      </c>
      <c r="B74" s="6" t="s">
        <v>1</v>
      </c>
      <c r="C74" s="5" t="s">
        <v>0</v>
      </c>
      <c r="D74" s="4"/>
    </row>
    <row r="75" spans="1:4" x14ac:dyDescent="0.25">
      <c r="A75">
        <v>0</v>
      </c>
      <c r="B75">
        <v>20</v>
      </c>
      <c r="C75">
        <v>20</v>
      </c>
      <c r="D75" s="12">
        <f>B75/20</f>
        <v>1</v>
      </c>
    </row>
    <row r="76" spans="1:4" x14ac:dyDescent="0.25">
      <c r="A76">
        <v>1</v>
      </c>
      <c r="B76">
        <v>20</v>
      </c>
      <c r="C76">
        <v>20</v>
      </c>
      <c r="D76" s="12">
        <f>B76/20</f>
        <v>1</v>
      </c>
    </row>
    <row r="77" spans="1:4" x14ac:dyDescent="0.25">
      <c r="A77">
        <v>2</v>
      </c>
      <c r="B77">
        <v>19</v>
      </c>
      <c r="C77">
        <v>20</v>
      </c>
      <c r="D77" s="12">
        <f>B77/20</f>
        <v>0.95</v>
      </c>
    </row>
    <row r="78" spans="1:4" x14ac:dyDescent="0.25">
      <c r="A78">
        <v>3</v>
      </c>
      <c r="B78">
        <v>10</v>
      </c>
      <c r="C78">
        <v>19</v>
      </c>
      <c r="D78" s="12">
        <f>B78/20</f>
        <v>0.5</v>
      </c>
    </row>
    <row r="79" spans="1:4" x14ac:dyDescent="0.25">
      <c r="A79">
        <v>4</v>
      </c>
      <c r="B79">
        <v>3</v>
      </c>
      <c r="C79">
        <v>10</v>
      </c>
      <c r="D79" s="12">
        <f>B79/20</f>
        <v>0.15</v>
      </c>
    </row>
    <row r="81" spans="1:4" x14ac:dyDescent="0.25">
      <c r="A81" s="13" t="s">
        <v>15</v>
      </c>
      <c r="B81" s="13"/>
      <c r="C81" s="13"/>
      <c r="D81" s="14">
        <v>4</v>
      </c>
    </row>
    <row r="82" spans="1:4" x14ac:dyDescent="0.25">
      <c r="A82" s="16" t="s">
        <v>16</v>
      </c>
      <c r="B82" s="16"/>
      <c r="C82" s="16"/>
      <c r="D82" s="93">
        <v>1.1483972302649175</v>
      </c>
    </row>
    <row r="83" spans="1:4" ht="64.5" x14ac:dyDescent="0.25">
      <c r="A83" s="9" t="s">
        <v>6</v>
      </c>
      <c r="B83" s="9" t="s">
        <v>5</v>
      </c>
      <c r="C83" s="8" t="s">
        <v>4</v>
      </c>
      <c r="D83" s="7" t="s">
        <v>3</v>
      </c>
    </row>
    <row r="84" spans="1:4" x14ac:dyDescent="0.25">
      <c r="A84" s="6" t="s">
        <v>2</v>
      </c>
      <c r="B84" s="6" t="s">
        <v>1</v>
      </c>
      <c r="C84" s="5" t="s">
        <v>0</v>
      </c>
      <c r="D84" s="4"/>
    </row>
    <row r="85" spans="1:4" x14ac:dyDescent="0.25">
      <c r="A85">
        <v>0</v>
      </c>
      <c r="B85">
        <v>20</v>
      </c>
      <c r="C85">
        <v>20</v>
      </c>
      <c r="D85" s="12">
        <f>B85/20</f>
        <v>1</v>
      </c>
    </row>
    <row r="86" spans="1:4" x14ac:dyDescent="0.25">
      <c r="A86">
        <v>1</v>
      </c>
      <c r="B86">
        <v>20</v>
      </c>
      <c r="C86">
        <v>20</v>
      </c>
      <c r="D86" s="12">
        <f>B86/20</f>
        <v>1</v>
      </c>
    </row>
    <row r="87" spans="1:4" x14ac:dyDescent="0.25">
      <c r="A87">
        <v>2</v>
      </c>
      <c r="B87">
        <v>19</v>
      </c>
      <c r="C87">
        <v>20</v>
      </c>
      <c r="D87" s="12">
        <f>B87/20</f>
        <v>0.95</v>
      </c>
    </row>
    <row r="88" spans="1:4" x14ac:dyDescent="0.25">
      <c r="A88">
        <v>3</v>
      </c>
      <c r="B88">
        <v>12</v>
      </c>
      <c r="C88">
        <v>19</v>
      </c>
      <c r="D88" s="12">
        <f>B88/20</f>
        <v>0.6</v>
      </c>
    </row>
    <row r="89" spans="1:4" x14ac:dyDescent="0.25">
      <c r="A89">
        <v>4</v>
      </c>
      <c r="B89">
        <v>6</v>
      </c>
      <c r="C89">
        <v>12</v>
      </c>
      <c r="D89" s="12">
        <f>B89/20</f>
        <v>0.3</v>
      </c>
    </row>
    <row r="91" spans="1:4" x14ac:dyDescent="0.25">
      <c r="A91" s="13" t="s">
        <v>15</v>
      </c>
      <c r="B91" s="13"/>
      <c r="C91" s="13"/>
      <c r="D91" s="14">
        <v>5</v>
      </c>
    </row>
    <row r="92" spans="1:4" x14ac:dyDescent="0.25">
      <c r="A92" s="16" t="s">
        <v>16</v>
      </c>
      <c r="B92" s="16"/>
      <c r="C92" s="16"/>
      <c r="D92" s="93">
        <v>0.73915550779341754</v>
      </c>
    </row>
    <row r="93" spans="1:4" ht="64.5" x14ac:dyDescent="0.25">
      <c r="A93" s="9" t="s">
        <v>6</v>
      </c>
      <c r="B93" s="9" t="s">
        <v>5</v>
      </c>
      <c r="C93" s="8" t="s">
        <v>4</v>
      </c>
      <c r="D93" s="7" t="s">
        <v>3</v>
      </c>
    </row>
    <row r="94" spans="1:4" x14ac:dyDescent="0.25">
      <c r="A94" s="6" t="s">
        <v>2</v>
      </c>
      <c r="B94" s="6" t="s">
        <v>1</v>
      </c>
      <c r="C94" s="5" t="s">
        <v>0</v>
      </c>
      <c r="D94" s="4"/>
    </row>
    <row r="95" spans="1:4" x14ac:dyDescent="0.25">
      <c r="A95">
        <v>0</v>
      </c>
      <c r="B95">
        <v>20</v>
      </c>
      <c r="C95">
        <v>20</v>
      </c>
      <c r="D95" s="12">
        <f>B95/20</f>
        <v>1</v>
      </c>
    </row>
    <row r="96" spans="1:4" x14ac:dyDescent="0.25">
      <c r="A96">
        <v>1</v>
      </c>
      <c r="B96">
        <v>20</v>
      </c>
      <c r="C96">
        <v>20</v>
      </c>
      <c r="D96" s="12">
        <f>B96/20</f>
        <v>1</v>
      </c>
    </row>
    <row r="97" spans="1:4" x14ac:dyDescent="0.25">
      <c r="A97">
        <v>2</v>
      </c>
      <c r="B97">
        <v>20</v>
      </c>
      <c r="C97">
        <v>20</v>
      </c>
      <c r="D97" s="12">
        <f>B97/20</f>
        <v>1</v>
      </c>
    </row>
    <row r="98" spans="1:4" x14ac:dyDescent="0.25">
      <c r="A98">
        <v>3</v>
      </c>
      <c r="B98">
        <v>19</v>
      </c>
      <c r="C98">
        <v>20</v>
      </c>
      <c r="D98" s="12">
        <f>B98/20</f>
        <v>0.95</v>
      </c>
    </row>
    <row r="99" spans="1:4" x14ac:dyDescent="0.25">
      <c r="A99">
        <v>4</v>
      </c>
      <c r="B99">
        <v>17</v>
      </c>
      <c r="C99">
        <v>19</v>
      </c>
      <c r="D99" s="12">
        <f>B99/20</f>
        <v>0.85</v>
      </c>
    </row>
    <row r="101" spans="1:4" x14ac:dyDescent="0.25">
      <c r="A101" s="13" t="s">
        <v>15</v>
      </c>
      <c r="B101" s="13"/>
      <c r="C101" s="13"/>
      <c r="D101" s="14">
        <v>6</v>
      </c>
    </row>
    <row r="102" spans="1:4" x14ac:dyDescent="0.25">
      <c r="A102" s="16" t="s">
        <v>16</v>
      </c>
      <c r="B102" s="16"/>
      <c r="C102" s="16"/>
      <c r="D102" s="93">
        <v>0.54296566032914007</v>
      </c>
    </row>
    <row r="103" spans="1:4" ht="64.5" x14ac:dyDescent="0.25">
      <c r="A103" s="9" t="s">
        <v>6</v>
      </c>
      <c r="B103" s="9" t="s">
        <v>5</v>
      </c>
      <c r="C103" s="8" t="s">
        <v>4</v>
      </c>
      <c r="D103" s="7" t="s">
        <v>3</v>
      </c>
    </row>
    <row r="104" spans="1:4" x14ac:dyDescent="0.25">
      <c r="A104" s="6" t="s">
        <v>2</v>
      </c>
      <c r="B104" s="6" t="s">
        <v>1</v>
      </c>
      <c r="C104" s="5" t="s">
        <v>0</v>
      </c>
      <c r="D104" s="4"/>
    </row>
    <row r="105" spans="1:4" x14ac:dyDescent="0.25">
      <c r="A105">
        <v>0</v>
      </c>
      <c r="B105">
        <v>20</v>
      </c>
      <c r="C105">
        <v>20</v>
      </c>
      <c r="D105" s="12">
        <f>B105/20</f>
        <v>1</v>
      </c>
    </row>
    <row r="106" spans="1:4" x14ac:dyDescent="0.25">
      <c r="A106">
        <v>1</v>
      </c>
      <c r="B106">
        <v>20</v>
      </c>
      <c r="C106">
        <v>20</v>
      </c>
      <c r="D106" s="12">
        <f>B106/20</f>
        <v>1</v>
      </c>
    </row>
    <row r="107" spans="1:4" x14ac:dyDescent="0.25">
      <c r="A107">
        <v>2</v>
      </c>
      <c r="B107">
        <v>20</v>
      </c>
      <c r="C107">
        <v>20</v>
      </c>
      <c r="D107" s="12">
        <f>B107/20</f>
        <v>1</v>
      </c>
    </row>
    <row r="108" spans="1:4" x14ac:dyDescent="0.25">
      <c r="A108">
        <v>3</v>
      </c>
      <c r="B108">
        <v>20</v>
      </c>
      <c r="C108">
        <v>20</v>
      </c>
      <c r="D108" s="12">
        <f>B108/20</f>
        <v>1</v>
      </c>
    </row>
    <row r="109" spans="1:4" x14ac:dyDescent="0.25">
      <c r="A109">
        <v>4</v>
      </c>
      <c r="B109">
        <v>20</v>
      </c>
      <c r="C109">
        <v>20</v>
      </c>
      <c r="D109" s="12">
        <f>B109/20</f>
        <v>1</v>
      </c>
    </row>
    <row r="111" spans="1:4" x14ac:dyDescent="0.25">
      <c r="A111" s="13" t="s">
        <v>15</v>
      </c>
      <c r="B111" s="13"/>
      <c r="C111" s="13"/>
      <c r="D111" s="14">
        <v>7</v>
      </c>
    </row>
    <row r="112" spans="1:4" x14ac:dyDescent="0.25">
      <c r="A112" s="16" t="s">
        <v>16</v>
      </c>
      <c r="B112" s="16"/>
      <c r="C112" s="16"/>
      <c r="D112" s="93">
        <v>0.34538372741283785</v>
      </c>
    </row>
    <row r="113" spans="1:4" ht="64.5" x14ac:dyDescent="0.25">
      <c r="A113" s="9" t="s">
        <v>6</v>
      </c>
      <c r="B113" s="9" t="s">
        <v>5</v>
      </c>
      <c r="C113" s="8" t="s">
        <v>4</v>
      </c>
      <c r="D113" s="7" t="s">
        <v>3</v>
      </c>
    </row>
    <row r="114" spans="1:4" x14ac:dyDescent="0.25">
      <c r="A114" s="6" t="s">
        <v>2</v>
      </c>
      <c r="B114" s="6" t="s">
        <v>1</v>
      </c>
      <c r="C114" s="5" t="s">
        <v>0</v>
      </c>
      <c r="D114" s="4"/>
    </row>
    <row r="115" spans="1:4" x14ac:dyDescent="0.25">
      <c r="A115">
        <v>0</v>
      </c>
      <c r="B115">
        <v>20</v>
      </c>
      <c r="C115">
        <v>20</v>
      </c>
      <c r="D115" s="12">
        <f>B115/20</f>
        <v>1</v>
      </c>
    </row>
    <row r="116" spans="1:4" x14ac:dyDescent="0.25">
      <c r="A116">
        <v>1</v>
      </c>
      <c r="B116">
        <v>20</v>
      </c>
      <c r="C116">
        <v>20</v>
      </c>
      <c r="D116" s="12">
        <f>B116/20</f>
        <v>1</v>
      </c>
    </row>
    <row r="117" spans="1:4" x14ac:dyDescent="0.25">
      <c r="A117">
        <v>2</v>
      </c>
      <c r="B117">
        <v>20</v>
      </c>
      <c r="C117">
        <v>20</v>
      </c>
      <c r="D117" s="12">
        <f>B117/20</f>
        <v>1</v>
      </c>
    </row>
    <row r="118" spans="1:4" x14ac:dyDescent="0.25">
      <c r="A118">
        <v>3</v>
      </c>
      <c r="B118">
        <v>20</v>
      </c>
      <c r="C118">
        <v>20</v>
      </c>
      <c r="D118" s="12">
        <f>B118/20</f>
        <v>1</v>
      </c>
    </row>
    <row r="119" spans="1:4" x14ac:dyDescent="0.25">
      <c r="A119">
        <v>4</v>
      </c>
      <c r="B119">
        <v>20</v>
      </c>
      <c r="C119">
        <v>20</v>
      </c>
      <c r="D119" s="12">
        <f>B119/20</f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5"/>
  <sheetViews>
    <sheetView topLeftCell="A25" zoomScale="70" zoomScaleNormal="70" workbookViewId="0">
      <selection activeCell="A92" sqref="A92:L136"/>
    </sheetView>
  </sheetViews>
  <sheetFormatPr defaultRowHeight="15" x14ac:dyDescent="0.25"/>
  <sheetData>
    <row r="1" spans="1:34" ht="21" x14ac:dyDescent="0.35">
      <c r="A1" s="26" t="s">
        <v>135</v>
      </c>
    </row>
    <row r="3" spans="1:34" x14ac:dyDescent="0.25">
      <c r="A3" t="s">
        <v>36</v>
      </c>
      <c r="B3" t="s">
        <v>37</v>
      </c>
    </row>
    <row r="5" spans="1:34" x14ac:dyDescent="0.25">
      <c r="A5" s="122" t="s">
        <v>38</v>
      </c>
      <c r="B5" s="123"/>
      <c r="C5" s="124" t="s">
        <v>39</v>
      </c>
      <c r="D5" s="125"/>
      <c r="E5" s="125"/>
      <c r="F5" s="125"/>
      <c r="G5" s="125"/>
      <c r="H5" s="125"/>
      <c r="I5" s="126"/>
      <c r="J5" s="34"/>
      <c r="K5" s="127" t="s">
        <v>40</v>
      </c>
      <c r="L5" s="128"/>
      <c r="M5" s="128"/>
      <c r="N5" s="128"/>
      <c r="O5" s="128"/>
      <c r="P5" s="128"/>
      <c r="Q5" s="129"/>
      <c r="R5" s="35"/>
      <c r="S5" s="130" t="s">
        <v>41</v>
      </c>
      <c r="T5" s="131"/>
      <c r="U5" s="131"/>
      <c r="V5" s="131"/>
      <c r="W5" s="131"/>
      <c r="X5" s="131"/>
      <c r="Y5" s="132"/>
      <c r="Z5" s="36"/>
      <c r="AA5" s="133" t="s">
        <v>42</v>
      </c>
      <c r="AB5" s="134"/>
      <c r="AC5" s="134"/>
      <c r="AD5" s="134"/>
      <c r="AE5" s="134"/>
      <c r="AF5" s="134"/>
      <c r="AG5" s="135"/>
    </row>
    <row r="6" spans="1:34" x14ac:dyDescent="0.25">
      <c r="A6" s="122" t="s">
        <v>43</v>
      </c>
      <c r="B6" s="123"/>
      <c r="C6" s="37" t="s">
        <v>11</v>
      </c>
      <c r="D6" s="37" t="s">
        <v>10</v>
      </c>
      <c r="E6" s="37" t="s">
        <v>8</v>
      </c>
      <c r="F6" s="37" t="s">
        <v>44</v>
      </c>
      <c r="G6" s="37" t="s">
        <v>45</v>
      </c>
      <c r="H6" s="38" t="s">
        <v>46</v>
      </c>
      <c r="I6" s="38" t="s">
        <v>47</v>
      </c>
      <c r="J6" s="38" t="s">
        <v>48</v>
      </c>
      <c r="K6" s="39" t="s">
        <v>49</v>
      </c>
      <c r="L6" s="39" t="s">
        <v>50</v>
      </c>
      <c r="M6" s="39" t="s">
        <v>51</v>
      </c>
      <c r="N6" s="39" t="s">
        <v>52</v>
      </c>
      <c r="O6" s="39" t="s">
        <v>53</v>
      </c>
      <c r="P6" s="38" t="s">
        <v>54</v>
      </c>
      <c r="Q6" s="38" t="s">
        <v>47</v>
      </c>
      <c r="R6" s="38" t="s">
        <v>48</v>
      </c>
      <c r="S6" s="40" t="s">
        <v>55</v>
      </c>
      <c r="T6" s="40" t="s">
        <v>56</v>
      </c>
      <c r="U6" s="40" t="s">
        <v>57</v>
      </c>
      <c r="V6" s="40" t="s">
        <v>58</v>
      </c>
      <c r="W6" s="40" t="s">
        <v>59</v>
      </c>
      <c r="X6" s="38" t="s">
        <v>54</v>
      </c>
      <c r="Y6" s="38" t="s">
        <v>47</v>
      </c>
      <c r="Z6" s="38" t="s">
        <v>48</v>
      </c>
      <c r="AA6" s="41" t="s">
        <v>60</v>
      </c>
      <c r="AB6" s="41" t="s">
        <v>61</v>
      </c>
      <c r="AC6" s="41" t="s">
        <v>62</v>
      </c>
      <c r="AD6" s="41" t="s">
        <v>63</v>
      </c>
      <c r="AE6" s="41" t="s">
        <v>64</v>
      </c>
      <c r="AF6" s="38" t="s">
        <v>54</v>
      </c>
      <c r="AG6" s="38" t="s">
        <v>47</v>
      </c>
      <c r="AH6" s="94" t="s">
        <v>48</v>
      </c>
    </row>
    <row r="7" spans="1:34" x14ac:dyDescent="0.25">
      <c r="A7" s="42" t="s">
        <v>65</v>
      </c>
      <c r="B7" s="43" t="s">
        <v>66</v>
      </c>
      <c r="C7" s="136" t="s">
        <v>67</v>
      </c>
      <c r="D7" s="137"/>
      <c r="E7" s="137"/>
      <c r="F7" s="137"/>
      <c r="G7" s="138"/>
      <c r="H7" s="38"/>
      <c r="I7" s="44"/>
      <c r="J7" s="45"/>
      <c r="K7" s="127" t="s">
        <v>67</v>
      </c>
      <c r="L7" s="128"/>
      <c r="M7" s="128"/>
      <c r="N7" s="128"/>
      <c r="O7" s="129"/>
      <c r="P7" s="38"/>
      <c r="Q7" s="44"/>
      <c r="R7" s="45"/>
      <c r="S7" s="130" t="s">
        <v>67</v>
      </c>
      <c r="T7" s="131"/>
      <c r="U7" s="131"/>
      <c r="V7" s="131"/>
      <c r="W7" s="132"/>
      <c r="X7" s="38"/>
      <c r="Y7" s="44"/>
      <c r="Z7" s="45"/>
      <c r="AA7" s="139" t="s">
        <v>67</v>
      </c>
      <c r="AB7" s="140"/>
      <c r="AC7" s="140"/>
      <c r="AD7" s="140"/>
      <c r="AE7" s="141"/>
      <c r="AF7" s="38"/>
      <c r="AG7" s="44"/>
    </row>
    <row r="8" spans="1:34" x14ac:dyDescent="0.25">
      <c r="A8" s="95" t="s">
        <v>136</v>
      </c>
      <c r="B8" s="47">
        <v>0</v>
      </c>
      <c r="C8" s="48">
        <v>10</v>
      </c>
      <c r="D8" s="48">
        <v>10</v>
      </c>
      <c r="E8" s="48">
        <v>10</v>
      </c>
      <c r="F8" s="48">
        <v>10</v>
      </c>
      <c r="G8" s="48">
        <v>10</v>
      </c>
      <c r="H8" s="49">
        <f>AVERAGE(C8:G8)</f>
        <v>10</v>
      </c>
      <c r="I8" s="50">
        <f>SUM(C8:G8)</f>
        <v>50</v>
      </c>
      <c r="J8" s="51">
        <f>I8/50</f>
        <v>1</v>
      </c>
      <c r="K8" s="52">
        <v>10</v>
      </c>
      <c r="L8" s="52">
        <v>10</v>
      </c>
      <c r="M8" s="52">
        <v>10</v>
      </c>
      <c r="N8" s="52">
        <v>10</v>
      </c>
      <c r="O8" s="52">
        <v>10</v>
      </c>
      <c r="P8" s="49">
        <f t="shared" ref="P8:P28" si="0">AVERAGE(K8:O8)</f>
        <v>10</v>
      </c>
      <c r="Q8" s="50">
        <f>SUM(K8:O8)</f>
        <v>50</v>
      </c>
      <c r="R8" s="51">
        <f>Q8/50</f>
        <v>1</v>
      </c>
      <c r="S8" s="53">
        <v>10</v>
      </c>
      <c r="T8" s="53">
        <v>10</v>
      </c>
      <c r="U8" s="53">
        <v>10</v>
      </c>
      <c r="V8" s="53">
        <v>10</v>
      </c>
      <c r="W8" s="53">
        <v>10</v>
      </c>
      <c r="X8" s="49">
        <f t="shared" ref="X8:X28" si="1">AVERAGE(S8:W8)</f>
        <v>10</v>
      </c>
      <c r="Y8" s="50">
        <f>SUM(S8:W8)</f>
        <v>50</v>
      </c>
      <c r="Z8" s="51">
        <f>Y8/50</f>
        <v>1</v>
      </c>
      <c r="AA8" s="54">
        <v>10</v>
      </c>
      <c r="AB8" s="54">
        <v>10</v>
      </c>
      <c r="AC8" s="54">
        <v>10</v>
      </c>
      <c r="AD8" s="54">
        <v>10</v>
      </c>
      <c r="AE8" s="54">
        <v>10</v>
      </c>
      <c r="AF8" s="49">
        <f t="shared" ref="AF8:AF28" si="2">AVERAGE(AA8:AE8)</f>
        <v>10</v>
      </c>
      <c r="AG8" s="50">
        <f>SUM(AA8:AE8)</f>
        <v>50</v>
      </c>
      <c r="AH8" s="12">
        <f>AG8/50</f>
        <v>1</v>
      </c>
    </row>
    <row r="9" spans="1:34" x14ac:dyDescent="0.25">
      <c r="A9" s="55" t="s">
        <v>137</v>
      </c>
      <c r="B9" s="56">
        <v>1</v>
      </c>
      <c r="C9" s="57">
        <v>10</v>
      </c>
      <c r="D9" s="57">
        <v>10</v>
      </c>
      <c r="E9" s="57">
        <v>9</v>
      </c>
      <c r="F9" s="57">
        <v>9</v>
      </c>
      <c r="G9" s="57">
        <v>9</v>
      </c>
      <c r="H9" s="49">
        <f t="shared" ref="H9:H28" si="3">AVERAGE(C9:G9)</f>
        <v>9.4</v>
      </c>
      <c r="I9" s="50">
        <f t="shared" ref="I9:I28" si="4">SUM(C9:G9)</f>
        <v>47</v>
      </c>
      <c r="J9" s="51">
        <f t="shared" ref="J9:J28" si="5">I9/50</f>
        <v>0.94</v>
      </c>
      <c r="K9" s="58">
        <v>10</v>
      </c>
      <c r="L9" s="58">
        <v>10</v>
      </c>
      <c r="M9" s="58">
        <v>9</v>
      </c>
      <c r="N9" s="58">
        <v>10</v>
      </c>
      <c r="O9" s="58">
        <v>7</v>
      </c>
      <c r="P9" s="49">
        <f t="shared" si="0"/>
        <v>9.1999999999999993</v>
      </c>
      <c r="Q9" s="50">
        <f t="shared" ref="Q9:Q28" si="6">SUM(K9:O9)</f>
        <v>46</v>
      </c>
      <c r="R9" s="51">
        <f t="shared" ref="R9:R28" si="7">Q9/50</f>
        <v>0.92</v>
      </c>
      <c r="S9" s="59">
        <v>10</v>
      </c>
      <c r="T9" s="59">
        <v>9</v>
      </c>
      <c r="U9" s="59">
        <v>10</v>
      </c>
      <c r="V9" s="59">
        <v>9</v>
      </c>
      <c r="W9" s="59">
        <v>9</v>
      </c>
      <c r="X9" s="49">
        <f t="shared" si="1"/>
        <v>9.4</v>
      </c>
      <c r="Y9" s="50">
        <f t="shared" ref="Y9:Y28" si="8">SUM(S9:W9)</f>
        <v>47</v>
      </c>
      <c r="Z9" s="51">
        <f t="shared" ref="Z9:Z28" si="9">Y9/50</f>
        <v>0.94</v>
      </c>
      <c r="AA9" s="60">
        <v>10</v>
      </c>
      <c r="AB9" s="60">
        <v>10</v>
      </c>
      <c r="AC9" s="60">
        <v>9</v>
      </c>
      <c r="AD9" s="60">
        <v>10</v>
      </c>
      <c r="AE9" s="60">
        <v>10</v>
      </c>
      <c r="AF9" s="49">
        <f t="shared" si="2"/>
        <v>9.8000000000000007</v>
      </c>
      <c r="AG9" s="50">
        <f t="shared" ref="AG9:AG28" si="10">SUM(AA9:AE9)</f>
        <v>49</v>
      </c>
      <c r="AH9" s="12">
        <f t="shared" ref="AH9:AH28" si="11">AG9/50</f>
        <v>0.98</v>
      </c>
    </row>
    <row r="10" spans="1:34" x14ac:dyDescent="0.25">
      <c r="A10" s="55" t="s">
        <v>138</v>
      </c>
      <c r="B10" s="56">
        <v>2</v>
      </c>
      <c r="C10" s="57">
        <v>9</v>
      </c>
      <c r="D10" s="57">
        <v>9</v>
      </c>
      <c r="E10" s="57">
        <v>8</v>
      </c>
      <c r="F10" s="57">
        <v>9</v>
      </c>
      <c r="G10" s="57">
        <v>8</v>
      </c>
      <c r="H10" s="49">
        <f t="shared" si="3"/>
        <v>8.6</v>
      </c>
      <c r="I10" s="50">
        <f t="shared" si="4"/>
        <v>43</v>
      </c>
      <c r="J10" s="51">
        <f t="shared" si="5"/>
        <v>0.86</v>
      </c>
      <c r="K10" s="58">
        <v>7</v>
      </c>
      <c r="L10" s="58">
        <v>9</v>
      </c>
      <c r="M10" s="58">
        <v>9</v>
      </c>
      <c r="N10" s="58">
        <v>10</v>
      </c>
      <c r="O10" s="58">
        <v>7</v>
      </c>
      <c r="P10" s="49">
        <f t="shared" si="0"/>
        <v>8.4</v>
      </c>
      <c r="Q10" s="50">
        <f t="shared" si="6"/>
        <v>42</v>
      </c>
      <c r="R10" s="51">
        <f t="shared" si="7"/>
        <v>0.84</v>
      </c>
      <c r="S10" s="59">
        <v>10</v>
      </c>
      <c r="T10" s="59">
        <v>9</v>
      </c>
      <c r="U10" s="59">
        <v>10</v>
      </c>
      <c r="V10" s="59">
        <v>9</v>
      </c>
      <c r="W10" s="59">
        <v>9</v>
      </c>
      <c r="X10" s="49">
        <f t="shared" si="1"/>
        <v>9.4</v>
      </c>
      <c r="Y10" s="50">
        <f t="shared" si="8"/>
        <v>47</v>
      </c>
      <c r="Z10" s="51">
        <f t="shared" si="9"/>
        <v>0.94</v>
      </c>
      <c r="AA10" s="60">
        <v>10</v>
      </c>
      <c r="AB10" s="60">
        <v>10</v>
      </c>
      <c r="AC10" s="60">
        <v>9</v>
      </c>
      <c r="AD10" s="60">
        <v>10</v>
      </c>
      <c r="AE10" s="60">
        <v>10</v>
      </c>
      <c r="AF10" s="49">
        <f t="shared" si="2"/>
        <v>9.8000000000000007</v>
      </c>
      <c r="AG10" s="50">
        <f t="shared" si="10"/>
        <v>49</v>
      </c>
      <c r="AH10" s="12">
        <f t="shared" si="11"/>
        <v>0.98</v>
      </c>
    </row>
    <row r="11" spans="1:34" x14ac:dyDescent="0.25">
      <c r="A11" s="55" t="s">
        <v>139</v>
      </c>
      <c r="B11" s="56">
        <v>3</v>
      </c>
      <c r="C11" s="57">
        <v>9</v>
      </c>
      <c r="D11" s="57">
        <v>9</v>
      </c>
      <c r="E11" s="57">
        <v>8</v>
      </c>
      <c r="F11" s="57">
        <v>9</v>
      </c>
      <c r="G11" s="57">
        <v>8</v>
      </c>
      <c r="H11" s="49">
        <f t="shared" si="3"/>
        <v>8.6</v>
      </c>
      <c r="I11" s="50">
        <f t="shared" si="4"/>
        <v>43</v>
      </c>
      <c r="J11" s="51">
        <f t="shared" si="5"/>
        <v>0.86</v>
      </c>
      <c r="K11" s="58">
        <v>7</v>
      </c>
      <c r="L11" s="58">
        <v>9</v>
      </c>
      <c r="M11" s="58">
        <v>8</v>
      </c>
      <c r="N11" s="58">
        <v>10</v>
      </c>
      <c r="O11" s="58">
        <v>7</v>
      </c>
      <c r="P11" s="49">
        <f t="shared" si="0"/>
        <v>8.1999999999999993</v>
      </c>
      <c r="Q11" s="50">
        <f t="shared" si="6"/>
        <v>41</v>
      </c>
      <c r="R11" s="51">
        <f t="shared" si="7"/>
        <v>0.82</v>
      </c>
      <c r="S11" s="59">
        <v>10</v>
      </c>
      <c r="T11" s="59">
        <v>9</v>
      </c>
      <c r="U11" s="59">
        <v>10</v>
      </c>
      <c r="V11" s="59">
        <v>9</v>
      </c>
      <c r="W11" s="59">
        <v>9</v>
      </c>
      <c r="X11" s="49">
        <f t="shared" si="1"/>
        <v>9.4</v>
      </c>
      <c r="Y11" s="50">
        <f t="shared" si="8"/>
        <v>47</v>
      </c>
      <c r="Z11" s="51">
        <f t="shared" si="9"/>
        <v>0.94</v>
      </c>
      <c r="AA11" s="60">
        <v>10</v>
      </c>
      <c r="AB11" s="60">
        <v>10</v>
      </c>
      <c r="AC11" s="60">
        <v>9</v>
      </c>
      <c r="AD11" s="60">
        <v>10</v>
      </c>
      <c r="AE11" s="60">
        <v>10</v>
      </c>
      <c r="AF11" s="49">
        <f t="shared" si="2"/>
        <v>9.8000000000000007</v>
      </c>
      <c r="AG11" s="50">
        <f t="shared" si="10"/>
        <v>49</v>
      </c>
      <c r="AH11" s="12">
        <f t="shared" si="11"/>
        <v>0.98</v>
      </c>
    </row>
    <row r="12" spans="1:34" x14ac:dyDescent="0.25">
      <c r="A12" s="55" t="s">
        <v>140</v>
      </c>
      <c r="B12" s="56">
        <v>4</v>
      </c>
      <c r="C12" s="57">
        <v>8</v>
      </c>
      <c r="D12" s="57">
        <v>9</v>
      </c>
      <c r="E12" s="57">
        <v>8</v>
      </c>
      <c r="F12" s="57">
        <v>8</v>
      </c>
      <c r="G12" s="57">
        <v>7</v>
      </c>
      <c r="H12" s="49">
        <f t="shared" si="3"/>
        <v>8</v>
      </c>
      <c r="I12" s="50">
        <f t="shared" si="4"/>
        <v>40</v>
      </c>
      <c r="J12" s="51">
        <f t="shared" si="5"/>
        <v>0.8</v>
      </c>
      <c r="K12" s="58">
        <v>7</v>
      </c>
      <c r="L12" s="58">
        <v>8</v>
      </c>
      <c r="M12" s="58">
        <v>8</v>
      </c>
      <c r="N12" s="58">
        <v>10</v>
      </c>
      <c r="O12" s="58">
        <v>7</v>
      </c>
      <c r="P12" s="49">
        <f t="shared" si="0"/>
        <v>8</v>
      </c>
      <c r="Q12" s="50">
        <f t="shared" si="6"/>
        <v>40</v>
      </c>
      <c r="R12" s="51">
        <f t="shared" si="7"/>
        <v>0.8</v>
      </c>
      <c r="S12" s="59">
        <v>10</v>
      </c>
      <c r="T12" s="59">
        <v>9</v>
      </c>
      <c r="U12" s="59">
        <v>9</v>
      </c>
      <c r="V12" s="59">
        <v>9</v>
      </c>
      <c r="W12" s="59">
        <v>9</v>
      </c>
      <c r="X12" s="49">
        <f t="shared" si="1"/>
        <v>9.1999999999999993</v>
      </c>
      <c r="Y12" s="50">
        <f t="shared" si="8"/>
        <v>46</v>
      </c>
      <c r="Z12" s="51">
        <f t="shared" si="9"/>
        <v>0.92</v>
      </c>
      <c r="AA12" s="60">
        <v>10</v>
      </c>
      <c r="AB12" s="60">
        <v>10</v>
      </c>
      <c r="AC12" s="60">
        <v>9</v>
      </c>
      <c r="AD12" s="60">
        <v>10</v>
      </c>
      <c r="AE12" s="60">
        <v>10</v>
      </c>
      <c r="AF12" s="49">
        <f t="shared" si="2"/>
        <v>9.8000000000000007</v>
      </c>
      <c r="AG12" s="50">
        <f t="shared" si="10"/>
        <v>49</v>
      </c>
      <c r="AH12" s="12">
        <f t="shared" si="11"/>
        <v>0.98</v>
      </c>
    </row>
    <row r="13" spans="1:34" x14ac:dyDescent="0.25">
      <c r="A13" s="55" t="s">
        <v>141</v>
      </c>
      <c r="B13" s="56">
        <v>5</v>
      </c>
      <c r="C13" s="57">
        <v>8</v>
      </c>
      <c r="D13" s="57">
        <v>9</v>
      </c>
      <c r="E13" s="57">
        <v>8</v>
      </c>
      <c r="F13" s="57">
        <v>8</v>
      </c>
      <c r="G13" s="57">
        <v>7</v>
      </c>
      <c r="H13" s="49">
        <f t="shared" si="3"/>
        <v>8</v>
      </c>
      <c r="I13" s="50">
        <f t="shared" si="4"/>
        <v>40</v>
      </c>
      <c r="J13" s="51">
        <f t="shared" si="5"/>
        <v>0.8</v>
      </c>
      <c r="K13" s="58">
        <v>7</v>
      </c>
      <c r="L13" s="58">
        <v>8</v>
      </c>
      <c r="M13" s="58">
        <v>8</v>
      </c>
      <c r="N13" s="58">
        <v>10</v>
      </c>
      <c r="O13" s="58">
        <v>7</v>
      </c>
      <c r="P13" s="49">
        <f t="shared" si="0"/>
        <v>8</v>
      </c>
      <c r="Q13" s="50">
        <f t="shared" si="6"/>
        <v>40</v>
      </c>
      <c r="R13" s="51">
        <f t="shared" si="7"/>
        <v>0.8</v>
      </c>
      <c r="S13" s="59">
        <v>10</v>
      </c>
      <c r="T13" s="59">
        <v>9</v>
      </c>
      <c r="U13" s="59">
        <v>9</v>
      </c>
      <c r="V13" s="59">
        <v>9</v>
      </c>
      <c r="W13" s="59">
        <v>9</v>
      </c>
      <c r="X13" s="49">
        <f t="shared" si="1"/>
        <v>9.1999999999999993</v>
      </c>
      <c r="Y13" s="50">
        <f t="shared" si="8"/>
        <v>46</v>
      </c>
      <c r="Z13" s="51">
        <f t="shared" si="9"/>
        <v>0.92</v>
      </c>
      <c r="AA13" s="60">
        <v>10</v>
      </c>
      <c r="AB13" s="60">
        <v>9</v>
      </c>
      <c r="AC13" s="60">
        <v>9</v>
      </c>
      <c r="AD13" s="60">
        <v>10</v>
      </c>
      <c r="AE13" s="60">
        <v>9</v>
      </c>
      <c r="AF13" s="49">
        <f t="shared" si="2"/>
        <v>9.4</v>
      </c>
      <c r="AG13" s="50">
        <f t="shared" si="10"/>
        <v>47</v>
      </c>
      <c r="AH13" s="12">
        <f t="shared" si="11"/>
        <v>0.94</v>
      </c>
    </row>
    <row r="14" spans="1:34" x14ac:dyDescent="0.25">
      <c r="A14" s="55" t="s">
        <v>142</v>
      </c>
      <c r="B14" s="56">
        <v>6</v>
      </c>
      <c r="C14" s="57">
        <v>7</v>
      </c>
      <c r="D14" s="57">
        <v>8</v>
      </c>
      <c r="E14" s="57">
        <v>7</v>
      </c>
      <c r="F14" s="57">
        <v>7</v>
      </c>
      <c r="G14" s="57">
        <v>6</v>
      </c>
      <c r="H14" s="49">
        <f t="shared" si="3"/>
        <v>7</v>
      </c>
      <c r="I14" s="50">
        <f t="shared" si="4"/>
        <v>35</v>
      </c>
      <c r="J14" s="51">
        <f t="shared" si="5"/>
        <v>0.7</v>
      </c>
      <c r="K14" s="58">
        <v>7</v>
      </c>
      <c r="L14" s="58">
        <v>8</v>
      </c>
      <c r="M14" s="58">
        <v>8</v>
      </c>
      <c r="N14" s="58">
        <v>10</v>
      </c>
      <c r="O14" s="58">
        <v>7</v>
      </c>
      <c r="P14" s="49">
        <f t="shared" si="0"/>
        <v>8</v>
      </c>
      <c r="Q14" s="50">
        <f t="shared" si="6"/>
        <v>40</v>
      </c>
      <c r="R14" s="51">
        <f t="shared" si="7"/>
        <v>0.8</v>
      </c>
      <c r="S14" s="59">
        <v>10</v>
      </c>
      <c r="T14" s="59">
        <v>9</v>
      </c>
      <c r="U14" s="59">
        <v>9</v>
      </c>
      <c r="V14" s="59">
        <v>9</v>
      </c>
      <c r="W14" s="59">
        <v>8</v>
      </c>
      <c r="X14" s="49">
        <f t="shared" si="1"/>
        <v>9</v>
      </c>
      <c r="Y14" s="50">
        <f t="shared" si="8"/>
        <v>45</v>
      </c>
      <c r="Z14" s="51">
        <f t="shared" si="9"/>
        <v>0.9</v>
      </c>
      <c r="AA14" s="60">
        <v>10</v>
      </c>
      <c r="AB14" s="60">
        <v>9</v>
      </c>
      <c r="AC14" s="60">
        <v>9</v>
      </c>
      <c r="AD14" s="60">
        <v>10</v>
      </c>
      <c r="AE14" s="60">
        <v>9</v>
      </c>
      <c r="AF14" s="49">
        <f t="shared" si="2"/>
        <v>9.4</v>
      </c>
      <c r="AG14" s="50">
        <f t="shared" si="10"/>
        <v>47</v>
      </c>
      <c r="AH14" s="12">
        <f t="shared" si="11"/>
        <v>0.94</v>
      </c>
    </row>
    <row r="15" spans="1:34" x14ac:dyDescent="0.25">
      <c r="A15" s="55" t="s">
        <v>143</v>
      </c>
      <c r="B15" s="56">
        <v>7</v>
      </c>
      <c r="C15" s="57">
        <v>7</v>
      </c>
      <c r="D15" s="57">
        <v>8</v>
      </c>
      <c r="E15" s="57">
        <v>6</v>
      </c>
      <c r="F15" s="57">
        <v>6</v>
      </c>
      <c r="G15" s="57">
        <v>6</v>
      </c>
      <c r="H15" s="49">
        <f t="shared" si="3"/>
        <v>6.6</v>
      </c>
      <c r="I15" s="50">
        <f t="shared" si="4"/>
        <v>33</v>
      </c>
      <c r="J15" s="51">
        <f t="shared" si="5"/>
        <v>0.66</v>
      </c>
      <c r="K15" s="58">
        <v>7</v>
      </c>
      <c r="L15" s="58">
        <v>6</v>
      </c>
      <c r="M15" s="58">
        <v>8</v>
      </c>
      <c r="N15" s="58">
        <v>10</v>
      </c>
      <c r="O15" s="58">
        <v>7</v>
      </c>
      <c r="P15" s="49">
        <f t="shared" si="0"/>
        <v>7.6</v>
      </c>
      <c r="Q15" s="50">
        <f t="shared" si="6"/>
        <v>38</v>
      </c>
      <c r="R15" s="51">
        <f t="shared" si="7"/>
        <v>0.76</v>
      </c>
      <c r="S15" s="59">
        <v>10</v>
      </c>
      <c r="T15" s="59">
        <v>9</v>
      </c>
      <c r="U15" s="59">
        <v>9</v>
      </c>
      <c r="V15" s="59">
        <v>8</v>
      </c>
      <c r="W15" s="59">
        <v>8</v>
      </c>
      <c r="X15" s="49">
        <f t="shared" si="1"/>
        <v>8.8000000000000007</v>
      </c>
      <c r="Y15" s="50">
        <f t="shared" si="8"/>
        <v>44</v>
      </c>
      <c r="Z15" s="51">
        <f t="shared" si="9"/>
        <v>0.88</v>
      </c>
      <c r="AA15" s="60">
        <v>10</v>
      </c>
      <c r="AB15" s="60">
        <v>8</v>
      </c>
      <c r="AC15" s="60">
        <v>9</v>
      </c>
      <c r="AD15" s="60">
        <v>9</v>
      </c>
      <c r="AE15" s="60">
        <v>9</v>
      </c>
      <c r="AF15" s="49">
        <f t="shared" si="2"/>
        <v>9</v>
      </c>
      <c r="AG15" s="50">
        <f t="shared" si="10"/>
        <v>45</v>
      </c>
      <c r="AH15" s="12">
        <f t="shared" si="11"/>
        <v>0.9</v>
      </c>
    </row>
    <row r="16" spans="1:34" x14ac:dyDescent="0.25">
      <c r="A16" s="55" t="s">
        <v>144</v>
      </c>
      <c r="B16" s="56">
        <v>8</v>
      </c>
      <c r="C16" s="57">
        <v>7</v>
      </c>
      <c r="D16" s="57">
        <v>6</v>
      </c>
      <c r="E16" s="57">
        <v>6</v>
      </c>
      <c r="F16" s="57">
        <v>6</v>
      </c>
      <c r="G16" s="57">
        <v>5</v>
      </c>
      <c r="H16" s="49">
        <f t="shared" si="3"/>
        <v>6</v>
      </c>
      <c r="I16" s="50">
        <f t="shared" si="4"/>
        <v>30</v>
      </c>
      <c r="J16" s="51">
        <f t="shared" si="5"/>
        <v>0.6</v>
      </c>
      <c r="K16" s="58">
        <v>7</v>
      </c>
      <c r="L16" s="58">
        <v>6</v>
      </c>
      <c r="M16" s="58">
        <v>7</v>
      </c>
      <c r="N16" s="58">
        <v>10</v>
      </c>
      <c r="O16" s="58">
        <v>7</v>
      </c>
      <c r="P16" s="49">
        <f t="shared" si="0"/>
        <v>7.4</v>
      </c>
      <c r="Q16" s="50">
        <f t="shared" si="6"/>
        <v>37</v>
      </c>
      <c r="R16" s="51">
        <f t="shared" si="7"/>
        <v>0.74</v>
      </c>
      <c r="S16" s="59">
        <v>10</v>
      </c>
      <c r="T16" s="59">
        <v>9</v>
      </c>
      <c r="U16" s="59">
        <v>9</v>
      </c>
      <c r="V16" s="59">
        <v>8</v>
      </c>
      <c r="W16" s="59">
        <v>8</v>
      </c>
      <c r="X16" s="49">
        <f t="shared" si="1"/>
        <v>8.8000000000000007</v>
      </c>
      <c r="Y16" s="50">
        <f t="shared" si="8"/>
        <v>44</v>
      </c>
      <c r="Z16" s="51">
        <f t="shared" si="9"/>
        <v>0.88</v>
      </c>
      <c r="AA16" s="60">
        <v>10</v>
      </c>
      <c r="AB16" s="60">
        <v>8</v>
      </c>
      <c r="AC16" s="60">
        <v>9</v>
      </c>
      <c r="AD16" s="60">
        <v>9</v>
      </c>
      <c r="AE16" s="60">
        <v>9</v>
      </c>
      <c r="AF16" s="49">
        <f t="shared" si="2"/>
        <v>9</v>
      </c>
      <c r="AG16" s="50">
        <f t="shared" si="10"/>
        <v>45</v>
      </c>
      <c r="AH16" s="12">
        <f t="shared" si="11"/>
        <v>0.9</v>
      </c>
    </row>
    <row r="17" spans="1:34" x14ac:dyDescent="0.25">
      <c r="A17" s="55" t="s">
        <v>145</v>
      </c>
      <c r="B17" s="56">
        <v>9</v>
      </c>
      <c r="C17" s="57">
        <v>7</v>
      </c>
      <c r="D17" s="57">
        <v>6</v>
      </c>
      <c r="E17" s="57">
        <v>6</v>
      </c>
      <c r="F17" s="57">
        <v>6</v>
      </c>
      <c r="G17" s="57">
        <v>4</v>
      </c>
      <c r="H17" s="49">
        <f t="shared" si="3"/>
        <v>5.8</v>
      </c>
      <c r="I17" s="50">
        <f t="shared" si="4"/>
        <v>29</v>
      </c>
      <c r="J17" s="51">
        <f t="shared" si="5"/>
        <v>0.57999999999999996</v>
      </c>
      <c r="K17" s="58">
        <v>7</v>
      </c>
      <c r="L17" s="58">
        <v>6</v>
      </c>
      <c r="M17" s="58">
        <v>7</v>
      </c>
      <c r="N17" s="58">
        <v>10</v>
      </c>
      <c r="O17" s="58">
        <v>7</v>
      </c>
      <c r="P17" s="49">
        <f t="shared" si="0"/>
        <v>7.4</v>
      </c>
      <c r="Q17" s="50">
        <f t="shared" si="6"/>
        <v>37</v>
      </c>
      <c r="R17" s="51">
        <f t="shared" si="7"/>
        <v>0.74</v>
      </c>
      <c r="S17" s="59">
        <v>9</v>
      </c>
      <c r="T17" s="59">
        <v>9</v>
      </c>
      <c r="U17" s="59">
        <v>9</v>
      </c>
      <c r="V17" s="59">
        <v>8</v>
      </c>
      <c r="W17" s="59">
        <v>8</v>
      </c>
      <c r="X17" s="49">
        <f t="shared" si="1"/>
        <v>8.6</v>
      </c>
      <c r="Y17" s="50">
        <f t="shared" si="8"/>
        <v>43</v>
      </c>
      <c r="Z17" s="51">
        <f t="shared" si="9"/>
        <v>0.86</v>
      </c>
      <c r="AA17" s="60">
        <v>10</v>
      </c>
      <c r="AB17" s="60">
        <v>8</v>
      </c>
      <c r="AC17" s="60">
        <v>8</v>
      </c>
      <c r="AD17" s="60">
        <v>9</v>
      </c>
      <c r="AE17" s="60">
        <v>9</v>
      </c>
      <c r="AF17" s="49">
        <f t="shared" si="2"/>
        <v>8.8000000000000007</v>
      </c>
      <c r="AG17" s="50">
        <f t="shared" si="10"/>
        <v>44</v>
      </c>
      <c r="AH17" s="12">
        <f t="shared" si="11"/>
        <v>0.88</v>
      </c>
    </row>
    <row r="18" spans="1:34" x14ac:dyDescent="0.25">
      <c r="A18" s="55" t="s">
        <v>146</v>
      </c>
      <c r="B18" s="56">
        <v>10</v>
      </c>
      <c r="C18" s="57">
        <v>5</v>
      </c>
      <c r="D18" s="57">
        <v>6</v>
      </c>
      <c r="E18" s="57">
        <v>6</v>
      </c>
      <c r="F18" s="57">
        <v>6</v>
      </c>
      <c r="G18" s="57">
        <v>4</v>
      </c>
      <c r="H18" s="49">
        <f t="shared" si="3"/>
        <v>5.4</v>
      </c>
      <c r="I18" s="50">
        <f t="shared" si="4"/>
        <v>27</v>
      </c>
      <c r="J18" s="51">
        <f t="shared" si="5"/>
        <v>0.54</v>
      </c>
      <c r="K18" s="58">
        <v>7</v>
      </c>
      <c r="L18" s="58">
        <v>6</v>
      </c>
      <c r="M18" s="58">
        <v>7</v>
      </c>
      <c r="N18" s="58">
        <v>10</v>
      </c>
      <c r="O18" s="58">
        <v>7</v>
      </c>
      <c r="P18" s="49">
        <f t="shared" si="0"/>
        <v>7.4</v>
      </c>
      <c r="Q18" s="50">
        <f t="shared" si="6"/>
        <v>37</v>
      </c>
      <c r="R18" s="51">
        <f t="shared" si="7"/>
        <v>0.74</v>
      </c>
      <c r="S18" s="59">
        <v>9</v>
      </c>
      <c r="T18" s="59">
        <v>9</v>
      </c>
      <c r="U18" s="59">
        <v>9</v>
      </c>
      <c r="V18" s="59">
        <v>8</v>
      </c>
      <c r="W18" s="59">
        <v>8</v>
      </c>
      <c r="X18" s="49">
        <f t="shared" si="1"/>
        <v>8.6</v>
      </c>
      <c r="Y18" s="50">
        <f t="shared" si="8"/>
        <v>43</v>
      </c>
      <c r="Z18" s="51">
        <f t="shared" si="9"/>
        <v>0.86</v>
      </c>
      <c r="AA18" s="60">
        <v>10</v>
      </c>
      <c r="AB18" s="60">
        <v>7</v>
      </c>
      <c r="AC18" s="60">
        <v>8</v>
      </c>
      <c r="AD18" s="60">
        <v>9</v>
      </c>
      <c r="AE18" s="60">
        <v>9</v>
      </c>
      <c r="AF18" s="49">
        <f t="shared" si="2"/>
        <v>8.6</v>
      </c>
      <c r="AG18" s="50">
        <f t="shared" si="10"/>
        <v>43</v>
      </c>
      <c r="AH18" s="12">
        <f t="shared" si="11"/>
        <v>0.86</v>
      </c>
    </row>
    <row r="19" spans="1:34" x14ac:dyDescent="0.25">
      <c r="A19" s="55" t="s">
        <v>147</v>
      </c>
      <c r="B19" s="56">
        <v>11</v>
      </c>
      <c r="C19" s="57">
        <v>5</v>
      </c>
      <c r="D19" s="57">
        <v>4</v>
      </c>
      <c r="E19" s="57">
        <v>5</v>
      </c>
      <c r="F19" s="57">
        <v>6</v>
      </c>
      <c r="G19" s="57">
        <v>3</v>
      </c>
      <c r="H19" s="49">
        <f t="shared" si="3"/>
        <v>4.5999999999999996</v>
      </c>
      <c r="I19" s="50">
        <f t="shared" si="4"/>
        <v>23</v>
      </c>
      <c r="J19" s="51">
        <f t="shared" si="5"/>
        <v>0.46</v>
      </c>
      <c r="K19" s="58">
        <v>9</v>
      </c>
      <c r="L19" s="58">
        <v>6</v>
      </c>
      <c r="M19" s="58">
        <v>5</v>
      </c>
      <c r="N19" s="58">
        <v>7</v>
      </c>
      <c r="O19" s="58">
        <v>5</v>
      </c>
      <c r="P19" s="49">
        <f t="shared" si="0"/>
        <v>6.4</v>
      </c>
      <c r="Q19" s="50">
        <f t="shared" si="6"/>
        <v>32</v>
      </c>
      <c r="R19" s="51">
        <f t="shared" si="7"/>
        <v>0.64</v>
      </c>
      <c r="S19" s="59">
        <v>9</v>
      </c>
      <c r="T19" s="59">
        <v>9</v>
      </c>
      <c r="U19" s="59">
        <v>9</v>
      </c>
      <c r="V19" s="59">
        <v>8</v>
      </c>
      <c r="W19" s="59">
        <v>8</v>
      </c>
      <c r="X19" s="49">
        <f t="shared" si="1"/>
        <v>8.6</v>
      </c>
      <c r="Y19" s="50">
        <f t="shared" si="8"/>
        <v>43</v>
      </c>
      <c r="Z19" s="51">
        <f t="shared" si="9"/>
        <v>0.86</v>
      </c>
      <c r="AA19" s="60">
        <v>10</v>
      </c>
      <c r="AB19" s="60">
        <v>7</v>
      </c>
      <c r="AC19" s="60">
        <v>8</v>
      </c>
      <c r="AD19" s="60">
        <v>9</v>
      </c>
      <c r="AE19" s="60">
        <v>9</v>
      </c>
      <c r="AF19" s="49">
        <f t="shared" si="2"/>
        <v>8.6</v>
      </c>
      <c r="AG19" s="50">
        <f t="shared" si="10"/>
        <v>43</v>
      </c>
      <c r="AH19" s="12">
        <f t="shared" si="11"/>
        <v>0.86</v>
      </c>
    </row>
    <row r="20" spans="1:34" x14ac:dyDescent="0.25">
      <c r="A20" s="55" t="s">
        <v>148</v>
      </c>
      <c r="B20" s="56">
        <v>12</v>
      </c>
      <c r="C20" s="57">
        <v>5</v>
      </c>
      <c r="D20" s="57">
        <v>4</v>
      </c>
      <c r="E20" s="57">
        <v>5</v>
      </c>
      <c r="F20" s="57">
        <v>5</v>
      </c>
      <c r="G20" s="57">
        <v>3</v>
      </c>
      <c r="H20" s="49">
        <f t="shared" si="3"/>
        <v>4.4000000000000004</v>
      </c>
      <c r="I20" s="50">
        <f t="shared" si="4"/>
        <v>22</v>
      </c>
      <c r="J20" s="51">
        <f t="shared" si="5"/>
        <v>0.44</v>
      </c>
      <c r="K20" s="58">
        <v>6</v>
      </c>
      <c r="L20" s="58">
        <v>5</v>
      </c>
      <c r="M20" s="58">
        <v>3</v>
      </c>
      <c r="N20" s="58">
        <v>6</v>
      </c>
      <c r="O20" s="58">
        <v>4</v>
      </c>
      <c r="P20" s="49">
        <f t="shared" si="0"/>
        <v>4.8</v>
      </c>
      <c r="Q20" s="50">
        <f t="shared" si="6"/>
        <v>24</v>
      </c>
      <c r="R20" s="51">
        <f t="shared" si="7"/>
        <v>0.48</v>
      </c>
      <c r="S20" s="59">
        <v>9</v>
      </c>
      <c r="T20" s="59">
        <v>9</v>
      </c>
      <c r="U20" s="59">
        <v>8</v>
      </c>
      <c r="V20" s="59">
        <v>8</v>
      </c>
      <c r="W20" s="59">
        <v>8</v>
      </c>
      <c r="X20" s="49">
        <f t="shared" si="1"/>
        <v>8.4</v>
      </c>
      <c r="Y20" s="50">
        <f t="shared" si="8"/>
        <v>42</v>
      </c>
      <c r="Z20" s="51">
        <f t="shared" si="9"/>
        <v>0.84</v>
      </c>
      <c r="AA20" s="60">
        <v>10</v>
      </c>
      <c r="AB20" s="60">
        <v>7</v>
      </c>
      <c r="AC20" s="60">
        <v>8</v>
      </c>
      <c r="AD20" s="60">
        <v>9</v>
      </c>
      <c r="AE20" s="60">
        <v>9</v>
      </c>
      <c r="AF20" s="49">
        <f t="shared" si="2"/>
        <v>8.6</v>
      </c>
      <c r="AG20" s="50">
        <f t="shared" si="10"/>
        <v>43</v>
      </c>
      <c r="AH20" s="12">
        <f t="shared" si="11"/>
        <v>0.86</v>
      </c>
    </row>
    <row r="21" spans="1:34" x14ac:dyDescent="0.25">
      <c r="A21" s="55" t="s">
        <v>149</v>
      </c>
      <c r="B21" s="56">
        <v>13</v>
      </c>
      <c r="C21" s="57">
        <v>5</v>
      </c>
      <c r="D21" s="57">
        <v>4</v>
      </c>
      <c r="E21" s="57">
        <v>4</v>
      </c>
      <c r="F21" s="57">
        <v>5</v>
      </c>
      <c r="G21" s="57">
        <v>3</v>
      </c>
      <c r="H21" s="49">
        <f t="shared" si="3"/>
        <v>4.2</v>
      </c>
      <c r="I21" s="50">
        <f t="shared" si="4"/>
        <v>21</v>
      </c>
      <c r="J21" s="51">
        <f t="shared" si="5"/>
        <v>0.42</v>
      </c>
      <c r="K21" s="58">
        <v>6</v>
      </c>
      <c r="L21" s="58">
        <v>5</v>
      </c>
      <c r="M21" s="58">
        <v>3</v>
      </c>
      <c r="N21" s="58">
        <v>6</v>
      </c>
      <c r="O21" s="58">
        <v>3</v>
      </c>
      <c r="P21" s="49">
        <f t="shared" si="0"/>
        <v>4.5999999999999996</v>
      </c>
      <c r="Q21" s="50">
        <f t="shared" si="6"/>
        <v>23</v>
      </c>
      <c r="R21" s="51">
        <f t="shared" si="7"/>
        <v>0.46</v>
      </c>
      <c r="S21" s="59">
        <v>9</v>
      </c>
      <c r="T21" s="59">
        <v>8</v>
      </c>
      <c r="U21" s="59">
        <v>8</v>
      </c>
      <c r="V21" s="59">
        <v>7</v>
      </c>
      <c r="W21" s="59">
        <v>8</v>
      </c>
      <c r="X21" s="49">
        <f t="shared" si="1"/>
        <v>8</v>
      </c>
      <c r="Y21" s="50">
        <f t="shared" si="8"/>
        <v>40</v>
      </c>
      <c r="Z21" s="51">
        <f t="shared" si="9"/>
        <v>0.8</v>
      </c>
      <c r="AA21" s="60">
        <v>10</v>
      </c>
      <c r="AB21" s="60">
        <v>7</v>
      </c>
      <c r="AC21" s="60">
        <v>8</v>
      </c>
      <c r="AD21" s="60">
        <v>8</v>
      </c>
      <c r="AE21" s="60">
        <v>9</v>
      </c>
      <c r="AF21" s="49">
        <f t="shared" si="2"/>
        <v>8.4</v>
      </c>
      <c r="AG21" s="50">
        <f t="shared" si="10"/>
        <v>42</v>
      </c>
      <c r="AH21" s="12">
        <f t="shared" si="11"/>
        <v>0.84</v>
      </c>
    </row>
    <row r="22" spans="1:34" x14ac:dyDescent="0.25">
      <c r="A22" s="55" t="s">
        <v>150</v>
      </c>
      <c r="B22" s="56">
        <v>14</v>
      </c>
      <c r="C22" s="57">
        <v>5</v>
      </c>
      <c r="D22" s="57">
        <v>4</v>
      </c>
      <c r="E22" s="57">
        <v>4</v>
      </c>
      <c r="F22" s="57">
        <v>5</v>
      </c>
      <c r="G22" s="57">
        <v>2</v>
      </c>
      <c r="H22" s="49">
        <f t="shared" si="3"/>
        <v>4</v>
      </c>
      <c r="I22" s="50">
        <f t="shared" si="4"/>
        <v>20</v>
      </c>
      <c r="J22" s="51">
        <f t="shared" si="5"/>
        <v>0.4</v>
      </c>
      <c r="K22" s="58">
        <v>6</v>
      </c>
      <c r="L22" s="58">
        <v>4</v>
      </c>
      <c r="M22" s="58">
        <v>3</v>
      </c>
      <c r="N22" s="58">
        <v>6</v>
      </c>
      <c r="O22" s="58">
        <v>2</v>
      </c>
      <c r="P22" s="49">
        <f t="shared" si="0"/>
        <v>4.2</v>
      </c>
      <c r="Q22" s="50">
        <f t="shared" si="6"/>
        <v>21</v>
      </c>
      <c r="R22" s="51">
        <f t="shared" si="7"/>
        <v>0.42</v>
      </c>
      <c r="S22" s="59">
        <v>9</v>
      </c>
      <c r="T22" s="59">
        <v>8</v>
      </c>
      <c r="U22" s="59">
        <v>8</v>
      </c>
      <c r="V22" s="59">
        <v>7</v>
      </c>
      <c r="W22" s="59">
        <v>8</v>
      </c>
      <c r="X22" s="49">
        <f t="shared" si="1"/>
        <v>8</v>
      </c>
      <c r="Y22" s="50">
        <f t="shared" si="8"/>
        <v>40</v>
      </c>
      <c r="Z22" s="51">
        <f t="shared" si="9"/>
        <v>0.8</v>
      </c>
      <c r="AA22" s="60">
        <v>10</v>
      </c>
      <c r="AB22" s="60">
        <v>7</v>
      </c>
      <c r="AC22" s="60">
        <v>8</v>
      </c>
      <c r="AD22" s="60">
        <v>8</v>
      </c>
      <c r="AE22" s="60">
        <v>9</v>
      </c>
      <c r="AF22" s="49">
        <f t="shared" si="2"/>
        <v>8.4</v>
      </c>
      <c r="AG22" s="50">
        <f t="shared" si="10"/>
        <v>42</v>
      </c>
      <c r="AH22" s="12">
        <f t="shared" si="11"/>
        <v>0.84</v>
      </c>
    </row>
    <row r="23" spans="1:34" x14ac:dyDescent="0.25">
      <c r="A23" s="55" t="s">
        <v>151</v>
      </c>
      <c r="B23" s="56">
        <v>15</v>
      </c>
      <c r="C23" s="57">
        <v>4</v>
      </c>
      <c r="D23" s="57">
        <v>4</v>
      </c>
      <c r="E23" s="57">
        <v>3</v>
      </c>
      <c r="F23" s="57">
        <v>3</v>
      </c>
      <c r="G23" s="57">
        <v>1</v>
      </c>
      <c r="H23" s="49">
        <f t="shared" si="3"/>
        <v>3</v>
      </c>
      <c r="I23" s="50">
        <f t="shared" si="4"/>
        <v>15</v>
      </c>
      <c r="J23" s="51">
        <f t="shared" si="5"/>
        <v>0.3</v>
      </c>
      <c r="K23" s="58">
        <v>5</v>
      </c>
      <c r="L23" s="58">
        <v>3</v>
      </c>
      <c r="M23" s="58">
        <v>3</v>
      </c>
      <c r="N23" s="58">
        <v>6</v>
      </c>
      <c r="O23" s="58">
        <v>1</v>
      </c>
      <c r="P23" s="49">
        <f t="shared" si="0"/>
        <v>3.6</v>
      </c>
      <c r="Q23" s="50">
        <f t="shared" si="6"/>
        <v>18</v>
      </c>
      <c r="R23" s="51">
        <f t="shared" si="7"/>
        <v>0.36</v>
      </c>
      <c r="S23" s="59">
        <v>9</v>
      </c>
      <c r="T23" s="59">
        <v>8</v>
      </c>
      <c r="U23" s="59">
        <v>8</v>
      </c>
      <c r="V23" s="59">
        <v>7</v>
      </c>
      <c r="W23" s="59">
        <v>8</v>
      </c>
      <c r="X23" s="49">
        <f t="shared" si="1"/>
        <v>8</v>
      </c>
      <c r="Y23" s="50">
        <f t="shared" si="8"/>
        <v>40</v>
      </c>
      <c r="Z23" s="51">
        <f t="shared" si="9"/>
        <v>0.8</v>
      </c>
      <c r="AA23" s="60">
        <v>10</v>
      </c>
      <c r="AB23" s="60">
        <v>7</v>
      </c>
      <c r="AC23" s="60">
        <v>8</v>
      </c>
      <c r="AD23" s="60">
        <v>8</v>
      </c>
      <c r="AE23" s="60">
        <v>9</v>
      </c>
      <c r="AF23" s="49">
        <f t="shared" si="2"/>
        <v>8.4</v>
      </c>
      <c r="AG23" s="50">
        <f t="shared" si="10"/>
        <v>42</v>
      </c>
      <c r="AH23" s="12">
        <f t="shared" si="11"/>
        <v>0.84</v>
      </c>
    </row>
    <row r="24" spans="1:34" x14ac:dyDescent="0.25">
      <c r="A24" s="55" t="s">
        <v>152</v>
      </c>
      <c r="B24" s="56">
        <v>16</v>
      </c>
      <c r="C24" s="57">
        <v>2</v>
      </c>
      <c r="D24" s="57">
        <v>1</v>
      </c>
      <c r="E24" s="57">
        <v>1</v>
      </c>
      <c r="F24" s="57">
        <v>3</v>
      </c>
      <c r="G24" s="57">
        <v>1</v>
      </c>
      <c r="H24" s="49">
        <f t="shared" si="3"/>
        <v>1.6</v>
      </c>
      <c r="I24" s="50">
        <f t="shared" si="4"/>
        <v>8</v>
      </c>
      <c r="J24" s="51">
        <f t="shared" si="5"/>
        <v>0.16</v>
      </c>
      <c r="K24" s="58">
        <v>5</v>
      </c>
      <c r="L24" s="58">
        <v>2</v>
      </c>
      <c r="M24" s="58">
        <v>3</v>
      </c>
      <c r="N24" s="58">
        <v>4</v>
      </c>
      <c r="O24" s="58">
        <v>1</v>
      </c>
      <c r="P24" s="49">
        <f t="shared" si="0"/>
        <v>3</v>
      </c>
      <c r="Q24" s="50">
        <f t="shared" si="6"/>
        <v>15</v>
      </c>
      <c r="R24" s="51">
        <f t="shared" si="7"/>
        <v>0.3</v>
      </c>
      <c r="S24" s="59">
        <v>8</v>
      </c>
      <c r="T24" s="59">
        <v>6</v>
      </c>
      <c r="U24" s="59">
        <v>7</v>
      </c>
      <c r="V24" s="59">
        <v>7</v>
      </c>
      <c r="W24" s="59">
        <v>6</v>
      </c>
      <c r="X24" s="49">
        <f t="shared" si="1"/>
        <v>6.8</v>
      </c>
      <c r="Y24" s="50">
        <f t="shared" si="8"/>
        <v>34</v>
      </c>
      <c r="Z24" s="51">
        <f t="shared" si="9"/>
        <v>0.68</v>
      </c>
      <c r="AA24" s="60">
        <v>10</v>
      </c>
      <c r="AB24" s="60">
        <v>7</v>
      </c>
      <c r="AC24" s="60">
        <v>8</v>
      </c>
      <c r="AD24" s="60">
        <v>8</v>
      </c>
      <c r="AE24" s="60">
        <v>9</v>
      </c>
      <c r="AF24" s="49">
        <f t="shared" si="2"/>
        <v>8.4</v>
      </c>
      <c r="AG24" s="50">
        <f t="shared" si="10"/>
        <v>42</v>
      </c>
      <c r="AH24" s="12">
        <f t="shared" si="11"/>
        <v>0.84</v>
      </c>
    </row>
    <row r="25" spans="1:34" x14ac:dyDescent="0.25">
      <c r="A25" s="55" t="s">
        <v>153</v>
      </c>
      <c r="B25" s="56">
        <v>17</v>
      </c>
      <c r="C25" s="57">
        <v>0</v>
      </c>
      <c r="D25" s="57">
        <v>1</v>
      </c>
      <c r="E25" s="57">
        <v>1</v>
      </c>
      <c r="F25" s="57">
        <v>2</v>
      </c>
      <c r="G25" s="57">
        <v>1</v>
      </c>
      <c r="H25" s="49">
        <f t="shared" si="3"/>
        <v>1</v>
      </c>
      <c r="I25" s="50">
        <f t="shared" si="4"/>
        <v>5</v>
      </c>
      <c r="J25" s="51">
        <f t="shared" si="5"/>
        <v>0.1</v>
      </c>
      <c r="K25" s="58">
        <v>4</v>
      </c>
      <c r="L25" s="58">
        <v>1</v>
      </c>
      <c r="M25" s="58">
        <v>3</v>
      </c>
      <c r="N25" s="58">
        <v>2</v>
      </c>
      <c r="O25" s="58">
        <v>1</v>
      </c>
      <c r="P25" s="49">
        <f t="shared" si="0"/>
        <v>2.2000000000000002</v>
      </c>
      <c r="Q25" s="50">
        <f t="shared" si="6"/>
        <v>11</v>
      </c>
      <c r="R25" s="51">
        <f t="shared" si="7"/>
        <v>0.22</v>
      </c>
      <c r="S25" s="59">
        <v>7</v>
      </c>
      <c r="T25" s="59">
        <v>5</v>
      </c>
      <c r="U25" s="59">
        <v>7</v>
      </c>
      <c r="V25" s="59">
        <v>6</v>
      </c>
      <c r="W25" s="59">
        <v>4</v>
      </c>
      <c r="X25" s="49">
        <f t="shared" si="1"/>
        <v>5.8</v>
      </c>
      <c r="Y25" s="50">
        <f t="shared" si="8"/>
        <v>29</v>
      </c>
      <c r="Z25" s="51">
        <f t="shared" si="9"/>
        <v>0.57999999999999996</v>
      </c>
      <c r="AA25" s="60">
        <v>10</v>
      </c>
      <c r="AB25" s="60">
        <v>6</v>
      </c>
      <c r="AC25" s="60">
        <v>8</v>
      </c>
      <c r="AD25" s="60">
        <v>8</v>
      </c>
      <c r="AE25" s="60">
        <v>9</v>
      </c>
      <c r="AF25" s="49">
        <f t="shared" si="2"/>
        <v>8.1999999999999993</v>
      </c>
      <c r="AG25" s="50">
        <f t="shared" si="10"/>
        <v>41</v>
      </c>
      <c r="AH25" s="12">
        <f t="shared" si="11"/>
        <v>0.82</v>
      </c>
    </row>
    <row r="26" spans="1:34" x14ac:dyDescent="0.25">
      <c r="A26" s="55" t="s">
        <v>154</v>
      </c>
      <c r="B26" s="56">
        <v>18</v>
      </c>
      <c r="C26" s="57">
        <v>0</v>
      </c>
      <c r="D26" s="57">
        <v>1</v>
      </c>
      <c r="E26" s="57">
        <v>1</v>
      </c>
      <c r="F26" s="57">
        <v>2</v>
      </c>
      <c r="G26" s="57">
        <v>1</v>
      </c>
      <c r="H26" s="49">
        <f t="shared" si="3"/>
        <v>1</v>
      </c>
      <c r="I26" s="50">
        <f t="shared" si="4"/>
        <v>5</v>
      </c>
      <c r="J26" s="51">
        <f t="shared" si="5"/>
        <v>0.1</v>
      </c>
      <c r="K26" s="58">
        <v>4</v>
      </c>
      <c r="L26" s="58">
        <v>1</v>
      </c>
      <c r="M26" s="58">
        <v>3</v>
      </c>
      <c r="N26" s="58">
        <v>1</v>
      </c>
      <c r="O26" s="58">
        <v>1</v>
      </c>
      <c r="P26" s="49">
        <f t="shared" si="0"/>
        <v>2</v>
      </c>
      <c r="Q26" s="50">
        <f t="shared" si="6"/>
        <v>10</v>
      </c>
      <c r="R26" s="51">
        <f t="shared" si="7"/>
        <v>0.2</v>
      </c>
      <c r="S26" s="59">
        <v>5</v>
      </c>
      <c r="T26" s="59">
        <v>3</v>
      </c>
      <c r="U26" s="59">
        <v>5</v>
      </c>
      <c r="V26" s="59">
        <v>6</v>
      </c>
      <c r="W26" s="59">
        <v>4</v>
      </c>
      <c r="X26" s="49">
        <f t="shared" si="1"/>
        <v>4.5999999999999996</v>
      </c>
      <c r="Y26" s="50">
        <f t="shared" si="8"/>
        <v>23</v>
      </c>
      <c r="Z26" s="51">
        <f t="shared" si="9"/>
        <v>0.46</v>
      </c>
      <c r="AA26" s="60">
        <v>10</v>
      </c>
      <c r="AB26" s="60">
        <v>6</v>
      </c>
      <c r="AC26" s="60">
        <v>8</v>
      </c>
      <c r="AD26" s="60">
        <v>8</v>
      </c>
      <c r="AE26" s="60">
        <v>9</v>
      </c>
      <c r="AF26" s="49">
        <f t="shared" si="2"/>
        <v>8.1999999999999993</v>
      </c>
      <c r="AG26" s="50">
        <f t="shared" si="10"/>
        <v>41</v>
      </c>
      <c r="AH26" s="12">
        <f t="shared" si="11"/>
        <v>0.82</v>
      </c>
    </row>
    <row r="27" spans="1:34" x14ac:dyDescent="0.25">
      <c r="A27" s="55" t="s">
        <v>155</v>
      </c>
      <c r="B27" s="56">
        <v>19</v>
      </c>
      <c r="C27" s="57">
        <v>0</v>
      </c>
      <c r="D27" s="57">
        <v>1</v>
      </c>
      <c r="E27" s="57">
        <v>1</v>
      </c>
      <c r="F27" s="57">
        <v>2</v>
      </c>
      <c r="G27" s="57">
        <v>0</v>
      </c>
      <c r="H27" s="49">
        <f t="shared" si="3"/>
        <v>0.8</v>
      </c>
      <c r="I27" s="50">
        <f t="shared" si="4"/>
        <v>4</v>
      </c>
      <c r="J27" s="51">
        <f t="shared" si="5"/>
        <v>0.08</v>
      </c>
      <c r="K27" s="58">
        <v>2</v>
      </c>
      <c r="L27" s="58">
        <v>1</v>
      </c>
      <c r="M27" s="58">
        <v>3</v>
      </c>
      <c r="N27" s="58">
        <v>1</v>
      </c>
      <c r="O27" s="58">
        <v>1</v>
      </c>
      <c r="P27" s="49">
        <f t="shared" si="0"/>
        <v>1.6</v>
      </c>
      <c r="Q27" s="50">
        <f t="shared" si="6"/>
        <v>8</v>
      </c>
      <c r="R27" s="51">
        <f t="shared" si="7"/>
        <v>0.16</v>
      </c>
      <c r="S27" s="59">
        <v>5</v>
      </c>
      <c r="T27" s="59">
        <v>2</v>
      </c>
      <c r="U27" s="59">
        <v>4</v>
      </c>
      <c r="V27" s="59">
        <v>5</v>
      </c>
      <c r="W27" s="59">
        <v>3</v>
      </c>
      <c r="X27" s="49">
        <f t="shared" si="1"/>
        <v>3.8</v>
      </c>
      <c r="Y27" s="50">
        <f t="shared" si="8"/>
        <v>19</v>
      </c>
      <c r="Z27" s="51">
        <f t="shared" si="9"/>
        <v>0.38</v>
      </c>
      <c r="AA27" s="60">
        <v>10</v>
      </c>
      <c r="AB27" s="60">
        <v>6</v>
      </c>
      <c r="AC27" s="60">
        <v>8</v>
      </c>
      <c r="AD27" s="60">
        <v>8</v>
      </c>
      <c r="AE27" s="60">
        <v>9</v>
      </c>
      <c r="AF27" s="49">
        <f t="shared" si="2"/>
        <v>8.1999999999999993</v>
      </c>
      <c r="AG27" s="50">
        <f t="shared" si="10"/>
        <v>41</v>
      </c>
      <c r="AH27" s="12">
        <f t="shared" si="11"/>
        <v>0.82</v>
      </c>
    </row>
    <row r="28" spans="1:34" x14ac:dyDescent="0.25">
      <c r="A28" s="55" t="s">
        <v>156</v>
      </c>
      <c r="B28" s="56">
        <v>20</v>
      </c>
      <c r="C28" s="57">
        <v>0</v>
      </c>
      <c r="D28" s="57">
        <v>1</v>
      </c>
      <c r="E28" s="57">
        <v>1</v>
      </c>
      <c r="F28" s="57">
        <v>2</v>
      </c>
      <c r="G28" s="57">
        <v>0</v>
      </c>
      <c r="H28" s="49">
        <f t="shared" si="3"/>
        <v>0.8</v>
      </c>
      <c r="I28" s="50">
        <f t="shared" si="4"/>
        <v>4</v>
      </c>
      <c r="J28" s="51">
        <f t="shared" si="5"/>
        <v>0.08</v>
      </c>
      <c r="K28" s="58">
        <v>2</v>
      </c>
      <c r="L28" s="58">
        <v>1</v>
      </c>
      <c r="M28" s="58">
        <v>3</v>
      </c>
      <c r="N28" s="58">
        <v>1</v>
      </c>
      <c r="O28" s="58">
        <v>1</v>
      </c>
      <c r="P28" s="49">
        <f t="shared" si="0"/>
        <v>1.6</v>
      </c>
      <c r="Q28" s="50">
        <f t="shared" si="6"/>
        <v>8</v>
      </c>
      <c r="R28" s="51">
        <f t="shared" si="7"/>
        <v>0.16</v>
      </c>
      <c r="S28" s="59">
        <v>5</v>
      </c>
      <c r="T28" s="59">
        <v>2</v>
      </c>
      <c r="U28" s="59">
        <v>4</v>
      </c>
      <c r="V28" s="59">
        <v>5</v>
      </c>
      <c r="W28" s="59">
        <v>3</v>
      </c>
      <c r="X28" s="49">
        <f t="shared" si="1"/>
        <v>3.8</v>
      </c>
      <c r="Y28" s="50">
        <f t="shared" si="8"/>
        <v>19</v>
      </c>
      <c r="Z28" s="51">
        <f t="shared" si="9"/>
        <v>0.38</v>
      </c>
      <c r="AA28" s="60">
        <v>10</v>
      </c>
      <c r="AB28" s="60">
        <v>6</v>
      </c>
      <c r="AC28" s="60">
        <v>8</v>
      </c>
      <c r="AD28" s="60">
        <v>8</v>
      </c>
      <c r="AE28" s="60">
        <v>8</v>
      </c>
      <c r="AF28" s="49">
        <f t="shared" si="2"/>
        <v>8</v>
      </c>
      <c r="AG28" s="50">
        <f t="shared" si="10"/>
        <v>40</v>
      </c>
      <c r="AH28" s="12">
        <f t="shared" si="11"/>
        <v>0.8</v>
      </c>
    </row>
    <row r="31" spans="1:34" x14ac:dyDescent="0.25">
      <c r="A31" t="s">
        <v>36</v>
      </c>
      <c r="C31" t="s">
        <v>37</v>
      </c>
    </row>
    <row r="32" spans="1:34" x14ac:dyDescent="0.25">
      <c r="A32" s="25" t="s">
        <v>157</v>
      </c>
      <c r="B32" s="25"/>
      <c r="C32" s="25"/>
      <c r="D32" s="25">
        <v>350.59</v>
      </c>
      <c r="E32" s="25" t="s">
        <v>158</v>
      </c>
      <c r="F32" s="25"/>
    </row>
    <row r="33" spans="1:11" x14ac:dyDescent="0.25">
      <c r="A33" t="s">
        <v>159</v>
      </c>
    </row>
    <row r="34" spans="1:11" x14ac:dyDescent="0.25">
      <c r="A34" t="s">
        <v>103</v>
      </c>
      <c r="E34" t="s">
        <v>104</v>
      </c>
      <c r="I34" t="s">
        <v>105</v>
      </c>
    </row>
    <row r="35" spans="1:11" x14ac:dyDescent="0.25">
      <c r="A35" t="s">
        <v>6</v>
      </c>
      <c r="B35" s="25" t="s">
        <v>107</v>
      </c>
      <c r="E35" t="s">
        <v>6</v>
      </c>
      <c r="F35" s="25" t="s">
        <v>107</v>
      </c>
      <c r="I35" t="s">
        <v>6</v>
      </c>
      <c r="J35" s="25" t="s">
        <v>107</v>
      </c>
    </row>
    <row r="36" spans="1:11" x14ac:dyDescent="0.25">
      <c r="A36" t="s">
        <v>108</v>
      </c>
      <c r="B36" s="25" t="s">
        <v>160</v>
      </c>
      <c r="C36" t="s">
        <v>161</v>
      </c>
      <c r="E36" t="s">
        <v>108</v>
      </c>
      <c r="F36" s="25" t="s">
        <v>160</v>
      </c>
      <c r="G36" t="s">
        <v>161</v>
      </c>
      <c r="I36" t="s">
        <v>108</v>
      </c>
      <c r="J36" s="25" t="s">
        <v>160</v>
      </c>
      <c r="K36" t="s">
        <v>161</v>
      </c>
    </row>
    <row r="37" spans="1:11" x14ac:dyDescent="0.25">
      <c r="A37">
        <v>0</v>
      </c>
      <c r="B37" s="96">
        <f>C37/350.59*1000</f>
        <v>1.4546906643087367</v>
      </c>
      <c r="C37">
        <v>0.51</v>
      </c>
      <c r="E37">
        <v>0</v>
      </c>
      <c r="F37" s="96">
        <f t="shared" ref="F37:F51" si="12">G37/350.59*1000</f>
        <v>1.3976439715907472</v>
      </c>
      <c r="G37">
        <v>0.49</v>
      </c>
      <c r="I37">
        <v>0</v>
      </c>
      <c r="J37" s="96">
        <f t="shared" ref="J37:J46" si="13">K37/350.59*1000</f>
        <v>1.4261673179497421</v>
      </c>
      <c r="K37">
        <v>0.5</v>
      </c>
    </row>
    <row r="38" spans="1:11" x14ac:dyDescent="0.25">
      <c r="A38">
        <v>1</v>
      </c>
      <c r="B38" s="96">
        <f t="shared" ref="B38:B55" si="14">C38/350.59*1000</f>
        <v>0.65603696625688124</v>
      </c>
      <c r="C38">
        <v>0.23</v>
      </c>
      <c r="E38">
        <v>1</v>
      </c>
      <c r="F38" s="96">
        <f t="shared" si="12"/>
        <v>0.71308365897487103</v>
      </c>
      <c r="G38">
        <v>0.25</v>
      </c>
      <c r="I38">
        <v>1</v>
      </c>
      <c r="J38" s="96">
        <f t="shared" si="13"/>
        <v>0.68456031261587602</v>
      </c>
      <c r="K38">
        <v>0.24</v>
      </c>
    </row>
    <row r="39" spans="1:11" x14ac:dyDescent="0.25">
      <c r="A39">
        <v>1.01</v>
      </c>
      <c r="B39" s="96">
        <f t="shared" si="14"/>
        <v>0</v>
      </c>
      <c r="C39">
        <v>0</v>
      </c>
      <c r="E39">
        <v>1.01</v>
      </c>
      <c r="F39" s="96">
        <f t="shared" si="12"/>
        <v>0</v>
      </c>
      <c r="G39">
        <v>0</v>
      </c>
      <c r="I39">
        <v>1.01</v>
      </c>
      <c r="J39" s="96">
        <f t="shared" si="13"/>
        <v>0</v>
      </c>
      <c r="K39">
        <v>0</v>
      </c>
    </row>
    <row r="40" spans="1:11" x14ac:dyDescent="0.25">
      <c r="A40">
        <v>4</v>
      </c>
      <c r="B40" s="96">
        <f t="shared" si="14"/>
        <v>8.5570039076984503E-2</v>
      </c>
      <c r="C40">
        <v>0.03</v>
      </c>
      <c r="E40">
        <v>4</v>
      </c>
      <c r="F40" s="96">
        <f t="shared" si="12"/>
        <v>8.5570039076984503E-2</v>
      </c>
      <c r="G40">
        <v>0.03</v>
      </c>
      <c r="I40">
        <v>4</v>
      </c>
      <c r="J40" s="96">
        <f t="shared" si="13"/>
        <v>8.5570039076984503E-2</v>
      </c>
      <c r="K40">
        <v>0.03</v>
      </c>
    </row>
    <row r="41" spans="1:11" x14ac:dyDescent="0.25">
      <c r="A41">
        <v>4.99</v>
      </c>
      <c r="B41" s="96">
        <f t="shared" si="14"/>
        <v>8.5570039076984503E-2</v>
      </c>
      <c r="C41">
        <v>0.03</v>
      </c>
      <c r="E41">
        <v>9</v>
      </c>
      <c r="F41" s="96">
        <f t="shared" si="12"/>
        <v>2.8523346358994842E-2</v>
      </c>
      <c r="G41">
        <v>0.01</v>
      </c>
      <c r="I41">
        <v>9</v>
      </c>
      <c r="J41" s="96">
        <f t="shared" si="13"/>
        <v>2.8523346358994842E-2</v>
      </c>
      <c r="K41">
        <v>0.01</v>
      </c>
    </row>
    <row r="42" spans="1:11" x14ac:dyDescent="0.25">
      <c r="A42">
        <v>5</v>
      </c>
      <c r="B42" s="96">
        <f t="shared" si="14"/>
        <v>1.5402607033857216</v>
      </c>
      <c r="C42">
        <v>0.54</v>
      </c>
      <c r="E42">
        <v>9.99</v>
      </c>
      <c r="F42" s="96">
        <f t="shared" si="12"/>
        <v>2.8523346358994842E-2</v>
      </c>
      <c r="G42">
        <v>0.01</v>
      </c>
      <c r="I42">
        <v>10</v>
      </c>
      <c r="J42" s="96">
        <f t="shared" si="13"/>
        <v>2.8523346358994842E-2</v>
      </c>
      <c r="K42">
        <v>0.01</v>
      </c>
    </row>
    <row r="43" spans="1:11" x14ac:dyDescent="0.25">
      <c r="A43">
        <v>6</v>
      </c>
      <c r="B43" s="96">
        <f t="shared" si="14"/>
        <v>0.85570039076984517</v>
      </c>
      <c r="C43">
        <v>0.3</v>
      </c>
      <c r="E43">
        <v>10</v>
      </c>
      <c r="F43" s="96">
        <f t="shared" si="12"/>
        <v>1.5402607033857216</v>
      </c>
      <c r="G43">
        <v>0.54</v>
      </c>
      <c r="I43">
        <v>14.99</v>
      </c>
      <c r="J43" s="96">
        <f t="shared" si="13"/>
        <v>2.8523346358994842E-2</v>
      </c>
      <c r="K43">
        <v>0.01</v>
      </c>
    </row>
    <row r="44" spans="1:11" x14ac:dyDescent="0.25">
      <c r="A44">
        <v>6.01</v>
      </c>
      <c r="B44" s="96">
        <f t="shared" si="14"/>
        <v>0</v>
      </c>
      <c r="C44">
        <v>0</v>
      </c>
      <c r="E44">
        <v>11</v>
      </c>
      <c r="F44" s="96">
        <f t="shared" si="12"/>
        <v>0.88422373712884006</v>
      </c>
      <c r="G44">
        <v>0.31</v>
      </c>
      <c r="I44">
        <v>15</v>
      </c>
      <c r="J44" s="96">
        <f t="shared" si="13"/>
        <v>1.5117373570267265</v>
      </c>
      <c r="K44">
        <v>0.53</v>
      </c>
    </row>
    <row r="45" spans="1:11" x14ac:dyDescent="0.25">
      <c r="A45">
        <v>9</v>
      </c>
      <c r="B45" s="96">
        <f t="shared" si="14"/>
        <v>8.5570039076984503E-2</v>
      </c>
      <c r="C45">
        <v>0.03</v>
      </c>
      <c r="E45">
        <v>11.01</v>
      </c>
      <c r="F45" s="96">
        <f t="shared" si="12"/>
        <v>0</v>
      </c>
      <c r="G45">
        <v>0</v>
      </c>
      <c r="I45">
        <v>16</v>
      </c>
      <c r="J45" s="96">
        <f t="shared" si="13"/>
        <v>0.77013035169286082</v>
      </c>
      <c r="K45">
        <v>0.27</v>
      </c>
    </row>
    <row r="46" spans="1:11" x14ac:dyDescent="0.25">
      <c r="A46">
        <v>9.99</v>
      </c>
      <c r="B46" s="96">
        <f t="shared" si="14"/>
        <v>8.5570039076984503E-2</v>
      </c>
      <c r="C46">
        <v>0.03</v>
      </c>
      <c r="E46">
        <v>14</v>
      </c>
      <c r="F46" s="96">
        <f t="shared" si="12"/>
        <v>5.7046692717989685E-2</v>
      </c>
      <c r="G46">
        <v>0.02</v>
      </c>
      <c r="I46">
        <v>16.010000000000002</v>
      </c>
      <c r="J46" s="96">
        <f t="shared" si="13"/>
        <v>0</v>
      </c>
      <c r="K46">
        <v>0</v>
      </c>
    </row>
    <row r="47" spans="1:11" x14ac:dyDescent="0.25">
      <c r="A47">
        <v>10</v>
      </c>
      <c r="B47" s="96">
        <f t="shared" si="14"/>
        <v>1.6543540888217008</v>
      </c>
      <c r="C47">
        <v>0.57999999999999996</v>
      </c>
      <c r="E47">
        <v>14.99</v>
      </c>
      <c r="F47" s="96">
        <f t="shared" si="12"/>
        <v>5.7046692717989685E-2</v>
      </c>
      <c r="G47">
        <v>0.02</v>
      </c>
      <c r="I47">
        <v>20</v>
      </c>
      <c r="J47" s="96">
        <f>K47/350.59*1000</f>
        <v>5.7046692717989685E-2</v>
      </c>
      <c r="K47">
        <v>0.02</v>
      </c>
    </row>
    <row r="48" spans="1:11" x14ac:dyDescent="0.25">
      <c r="A48">
        <v>11</v>
      </c>
      <c r="B48" s="96">
        <f t="shared" si="14"/>
        <v>0.9983171225648193</v>
      </c>
      <c r="C48">
        <v>0.35</v>
      </c>
      <c r="E48">
        <v>15</v>
      </c>
      <c r="F48" s="96">
        <f t="shared" si="12"/>
        <v>1.5973073961037112</v>
      </c>
      <c r="G48">
        <v>0.56000000000000005</v>
      </c>
    </row>
    <row r="49" spans="1:34" x14ac:dyDescent="0.25">
      <c r="A49">
        <v>11.01</v>
      </c>
      <c r="B49" s="96">
        <f t="shared" si="14"/>
        <v>0</v>
      </c>
      <c r="C49">
        <v>0</v>
      </c>
      <c r="E49">
        <v>16</v>
      </c>
      <c r="F49" s="96">
        <f t="shared" si="12"/>
        <v>0.96979377620582463</v>
      </c>
      <c r="G49">
        <v>0.34</v>
      </c>
    </row>
    <row r="50" spans="1:34" x14ac:dyDescent="0.25">
      <c r="A50">
        <v>14</v>
      </c>
      <c r="B50" s="96">
        <f t="shared" si="14"/>
        <v>8.5570039076984503E-2</v>
      </c>
      <c r="C50">
        <v>0.03</v>
      </c>
      <c r="E50">
        <v>16.010000000000002</v>
      </c>
      <c r="F50" s="96">
        <f t="shared" si="12"/>
        <v>0</v>
      </c>
      <c r="G50">
        <v>0</v>
      </c>
    </row>
    <row r="51" spans="1:34" x14ac:dyDescent="0.25">
      <c r="A51">
        <v>14.99</v>
      </c>
      <c r="B51" s="96">
        <f t="shared" si="14"/>
        <v>8.5570039076984503E-2</v>
      </c>
      <c r="C51">
        <v>0.03</v>
      </c>
      <c r="E51">
        <v>20</v>
      </c>
      <c r="F51" s="96">
        <f t="shared" si="12"/>
        <v>2.8523346358994842E-2</v>
      </c>
      <c r="G51">
        <v>0.01</v>
      </c>
    </row>
    <row r="52" spans="1:34" x14ac:dyDescent="0.25">
      <c r="A52">
        <v>15</v>
      </c>
      <c r="B52" s="96">
        <f t="shared" si="14"/>
        <v>1.5687840497447163</v>
      </c>
      <c r="C52">
        <v>0.55000000000000004</v>
      </c>
    </row>
    <row r="53" spans="1:34" x14ac:dyDescent="0.25">
      <c r="A53">
        <v>16</v>
      </c>
      <c r="B53" s="96">
        <f t="shared" si="14"/>
        <v>0.88422373712884006</v>
      </c>
      <c r="C53">
        <v>0.31</v>
      </c>
    </row>
    <row r="54" spans="1:34" x14ac:dyDescent="0.25">
      <c r="A54">
        <v>16.010000000000002</v>
      </c>
      <c r="B54" s="96">
        <f t="shared" si="14"/>
        <v>0</v>
      </c>
      <c r="C54">
        <v>0</v>
      </c>
    </row>
    <row r="55" spans="1:34" x14ac:dyDescent="0.25">
      <c r="A55">
        <v>20</v>
      </c>
      <c r="B55" s="96">
        <f t="shared" si="14"/>
        <v>0</v>
      </c>
      <c r="C55">
        <v>0</v>
      </c>
    </row>
    <row r="59" spans="1:34" x14ac:dyDescent="0.25">
      <c r="A59" s="122" t="s">
        <v>38</v>
      </c>
      <c r="B59" s="123"/>
      <c r="C59" s="124" t="s">
        <v>39</v>
      </c>
      <c r="D59" s="125"/>
      <c r="E59" s="125"/>
      <c r="F59" s="125"/>
      <c r="G59" s="125"/>
      <c r="H59" s="125"/>
      <c r="I59" s="126"/>
      <c r="J59" s="34"/>
      <c r="K59" s="127" t="s">
        <v>40</v>
      </c>
      <c r="L59" s="128"/>
      <c r="M59" s="128"/>
      <c r="N59" s="128"/>
      <c r="O59" s="128"/>
      <c r="P59" s="128"/>
      <c r="Q59" s="129"/>
      <c r="R59" s="35"/>
      <c r="S59" s="130" t="s">
        <v>41</v>
      </c>
      <c r="T59" s="131"/>
      <c r="U59" s="131"/>
      <c r="V59" s="131"/>
      <c r="W59" s="131"/>
      <c r="X59" s="131"/>
      <c r="Y59" s="132"/>
      <c r="Z59" s="36"/>
      <c r="AA59" s="133" t="s">
        <v>42</v>
      </c>
      <c r="AB59" s="134"/>
      <c r="AC59" s="134"/>
      <c r="AD59" s="134"/>
      <c r="AE59" s="134"/>
      <c r="AF59" s="134"/>
      <c r="AG59" s="135"/>
    </row>
    <row r="60" spans="1:34" x14ac:dyDescent="0.25">
      <c r="A60" s="122" t="s">
        <v>43</v>
      </c>
      <c r="B60" s="123"/>
      <c r="C60" s="37" t="s">
        <v>11</v>
      </c>
      <c r="D60" s="37" t="s">
        <v>10</v>
      </c>
      <c r="E60" s="37" t="s">
        <v>8</v>
      </c>
      <c r="F60" s="37" t="s">
        <v>44</v>
      </c>
      <c r="G60" s="37" t="s">
        <v>45</v>
      </c>
      <c r="H60" s="38" t="s">
        <v>46</v>
      </c>
      <c r="I60" s="38" t="s">
        <v>47</v>
      </c>
      <c r="J60" s="38" t="s">
        <v>48</v>
      </c>
      <c r="K60" s="39" t="s">
        <v>49</v>
      </c>
      <c r="L60" s="39" t="s">
        <v>50</v>
      </c>
      <c r="M60" s="39" t="s">
        <v>51</v>
      </c>
      <c r="N60" s="39" t="s">
        <v>52</v>
      </c>
      <c r="O60" s="39" t="s">
        <v>53</v>
      </c>
      <c r="P60" s="38" t="s">
        <v>54</v>
      </c>
      <c r="Q60" s="38" t="s">
        <v>47</v>
      </c>
      <c r="R60" s="38" t="s">
        <v>48</v>
      </c>
      <c r="S60" s="40" t="s">
        <v>55</v>
      </c>
      <c r="T60" s="40" t="s">
        <v>56</v>
      </c>
      <c r="U60" s="40" t="s">
        <v>57</v>
      </c>
      <c r="V60" s="40" t="s">
        <v>58</v>
      </c>
      <c r="W60" s="40" t="s">
        <v>59</v>
      </c>
      <c r="X60" s="38" t="s">
        <v>54</v>
      </c>
      <c r="Y60" s="38" t="s">
        <v>47</v>
      </c>
      <c r="Z60" s="38" t="s">
        <v>48</v>
      </c>
      <c r="AA60" s="41" t="s">
        <v>60</v>
      </c>
      <c r="AB60" s="41" t="s">
        <v>61</v>
      </c>
      <c r="AC60" s="41" t="s">
        <v>62</v>
      </c>
      <c r="AD60" s="41" t="s">
        <v>63</v>
      </c>
      <c r="AE60" s="41" t="s">
        <v>64</v>
      </c>
      <c r="AF60" s="38" t="s">
        <v>54</v>
      </c>
      <c r="AG60" s="38" t="s">
        <v>47</v>
      </c>
      <c r="AH60" s="94" t="s">
        <v>48</v>
      </c>
    </row>
    <row r="61" spans="1:34" x14ac:dyDescent="0.25">
      <c r="A61" s="42" t="s">
        <v>65</v>
      </c>
      <c r="B61" s="43" t="s">
        <v>66</v>
      </c>
      <c r="C61" s="136" t="s">
        <v>67</v>
      </c>
      <c r="D61" s="137"/>
      <c r="E61" s="137"/>
      <c r="F61" s="137"/>
      <c r="G61" s="138"/>
      <c r="H61" s="38"/>
      <c r="I61" s="44"/>
      <c r="J61" s="45"/>
      <c r="K61" s="127" t="s">
        <v>67</v>
      </c>
      <c r="L61" s="128"/>
      <c r="M61" s="128"/>
      <c r="N61" s="128"/>
      <c r="O61" s="129"/>
      <c r="P61" s="38"/>
      <c r="Q61" s="44"/>
      <c r="R61" s="45"/>
      <c r="S61" s="130" t="s">
        <v>67</v>
      </c>
      <c r="T61" s="131"/>
      <c r="U61" s="131"/>
      <c r="V61" s="131"/>
      <c r="W61" s="132"/>
      <c r="X61" s="38"/>
      <c r="Y61" s="44"/>
      <c r="Z61" s="45"/>
      <c r="AA61" s="139" t="s">
        <v>67</v>
      </c>
      <c r="AB61" s="140"/>
      <c r="AC61" s="140"/>
      <c r="AD61" s="140"/>
      <c r="AE61" s="141"/>
      <c r="AF61" s="38"/>
      <c r="AG61" s="44"/>
    </row>
    <row r="62" spans="1:34" x14ac:dyDescent="0.25">
      <c r="A62" s="95" t="s">
        <v>162</v>
      </c>
      <c r="B62" s="47">
        <v>0</v>
      </c>
      <c r="C62" s="48">
        <v>10</v>
      </c>
      <c r="D62" s="48">
        <v>10</v>
      </c>
      <c r="E62" s="48">
        <v>10</v>
      </c>
      <c r="F62" s="48">
        <v>10</v>
      </c>
      <c r="G62" s="48">
        <v>10</v>
      </c>
      <c r="H62" s="49">
        <f>AVERAGE(C62:G62)</f>
        <v>10</v>
      </c>
      <c r="I62" s="50">
        <f>SUM(C62:G62)</f>
        <v>50</v>
      </c>
      <c r="J62" s="51">
        <f>I62/50</f>
        <v>1</v>
      </c>
      <c r="K62" s="52">
        <v>10</v>
      </c>
      <c r="L62" s="52">
        <v>10</v>
      </c>
      <c r="M62" s="52">
        <v>10</v>
      </c>
      <c r="N62" s="52">
        <v>10</v>
      </c>
      <c r="O62" s="52">
        <v>10</v>
      </c>
      <c r="P62" s="49">
        <f t="shared" ref="P62:P90" si="15">AVERAGE(K62:O62)</f>
        <v>10</v>
      </c>
      <c r="Q62" s="50">
        <f>SUM(K62:O62)</f>
        <v>50</v>
      </c>
      <c r="R62" s="51">
        <f>Q62/50</f>
        <v>1</v>
      </c>
      <c r="S62" s="53">
        <v>10</v>
      </c>
      <c r="T62" s="53">
        <v>10</v>
      </c>
      <c r="U62" s="53">
        <v>10</v>
      </c>
      <c r="V62" s="53">
        <v>10</v>
      </c>
      <c r="W62" s="53">
        <v>10</v>
      </c>
      <c r="X62" s="49">
        <f t="shared" ref="X62:X90" si="16">AVERAGE(S62:W62)</f>
        <v>10</v>
      </c>
      <c r="Y62" s="50">
        <f>SUM(S62:W62)</f>
        <v>50</v>
      </c>
      <c r="Z62" s="51">
        <f>Y62/50</f>
        <v>1</v>
      </c>
      <c r="AA62" s="54">
        <v>10</v>
      </c>
      <c r="AB62" s="54">
        <v>10</v>
      </c>
      <c r="AC62" s="54">
        <v>10</v>
      </c>
      <c r="AD62" s="54">
        <v>10</v>
      </c>
      <c r="AE62" s="54">
        <v>10</v>
      </c>
      <c r="AF62" s="49">
        <f t="shared" ref="AF62:AF90" si="17">AVERAGE(AA62:AE62)</f>
        <v>10</v>
      </c>
      <c r="AG62" s="50">
        <f>SUM(AA62:AE62)</f>
        <v>50</v>
      </c>
      <c r="AH62" s="12">
        <f>AF62/10</f>
        <v>1</v>
      </c>
    </row>
    <row r="63" spans="1:34" x14ac:dyDescent="0.25">
      <c r="A63" s="55" t="s">
        <v>163</v>
      </c>
      <c r="B63" s="56">
        <v>1</v>
      </c>
      <c r="C63" s="57">
        <v>10</v>
      </c>
      <c r="D63" s="57">
        <v>9</v>
      </c>
      <c r="E63" s="57">
        <v>10</v>
      </c>
      <c r="F63" s="57">
        <v>9</v>
      </c>
      <c r="G63" s="57">
        <v>10</v>
      </c>
      <c r="H63" s="49">
        <f t="shared" ref="H63:H90" si="18">AVERAGE(C63:G63)</f>
        <v>9.6</v>
      </c>
      <c r="I63" s="50">
        <f t="shared" ref="I63:I90" si="19">SUM(C63:G63)</f>
        <v>48</v>
      </c>
      <c r="J63" s="51">
        <f t="shared" ref="J63:J90" si="20">I63/50</f>
        <v>0.96</v>
      </c>
      <c r="K63" s="58">
        <v>10</v>
      </c>
      <c r="L63" s="58">
        <v>10</v>
      </c>
      <c r="M63" s="58">
        <v>10</v>
      </c>
      <c r="N63" s="58">
        <v>10</v>
      </c>
      <c r="O63" s="58">
        <v>10</v>
      </c>
      <c r="P63" s="49">
        <f t="shared" si="15"/>
        <v>10</v>
      </c>
      <c r="Q63" s="50">
        <f t="shared" ref="Q63:Q90" si="21">SUM(K63:O63)</f>
        <v>50</v>
      </c>
      <c r="R63" s="51">
        <f t="shared" ref="R63:R90" si="22">Q63/50</f>
        <v>1</v>
      </c>
      <c r="S63" s="59">
        <v>10</v>
      </c>
      <c r="T63" s="59">
        <v>10</v>
      </c>
      <c r="U63" s="59">
        <v>10</v>
      </c>
      <c r="V63" s="59">
        <v>10</v>
      </c>
      <c r="W63" s="59">
        <v>10</v>
      </c>
      <c r="X63" s="49">
        <f t="shared" si="16"/>
        <v>10</v>
      </c>
      <c r="Y63" s="50">
        <f t="shared" ref="Y63:Y90" si="23">SUM(S63:W63)</f>
        <v>50</v>
      </c>
      <c r="Z63" s="51">
        <f t="shared" ref="Z63:Z90" si="24">Y63/50</f>
        <v>1</v>
      </c>
      <c r="AA63" s="60">
        <v>10</v>
      </c>
      <c r="AB63" s="60">
        <v>10</v>
      </c>
      <c r="AC63" s="60">
        <v>10</v>
      </c>
      <c r="AD63" s="60">
        <v>10</v>
      </c>
      <c r="AE63" s="60">
        <v>10</v>
      </c>
      <c r="AF63" s="49">
        <f t="shared" si="17"/>
        <v>10</v>
      </c>
      <c r="AG63" s="50">
        <f t="shared" ref="AG63:AG90" si="25">SUM(AA63:AE63)</f>
        <v>50</v>
      </c>
      <c r="AH63" s="12">
        <f t="shared" ref="AH63:AH90" si="26">AF63/10</f>
        <v>1</v>
      </c>
    </row>
    <row r="64" spans="1:34" x14ac:dyDescent="0.25">
      <c r="A64" s="55" t="s">
        <v>164</v>
      </c>
      <c r="B64" s="56">
        <v>2</v>
      </c>
      <c r="C64" s="57">
        <v>10</v>
      </c>
      <c r="D64" s="57">
        <v>9</v>
      </c>
      <c r="E64" s="57">
        <v>10</v>
      </c>
      <c r="F64" s="57">
        <v>9</v>
      </c>
      <c r="G64" s="57">
        <v>10</v>
      </c>
      <c r="H64" s="49">
        <f t="shared" si="18"/>
        <v>9.6</v>
      </c>
      <c r="I64" s="50">
        <f t="shared" si="19"/>
        <v>48</v>
      </c>
      <c r="J64" s="51">
        <f t="shared" si="20"/>
        <v>0.96</v>
      </c>
      <c r="K64" s="58">
        <v>10</v>
      </c>
      <c r="L64" s="58">
        <v>10</v>
      </c>
      <c r="M64" s="58">
        <v>10</v>
      </c>
      <c r="N64" s="58">
        <v>10</v>
      </c>
      <c r="O64" s="58">
        <v>10</v>
      </c>
      <c r="P64" s="49">
        <f t="shared" si="15"/>
        <v>10</v>
      </c>
      <c r="Q64" s="50">
        <f t="shared" si="21"/>
        <v>50</v>
      </c>
      <c r="R64" s="51">
        <f t="shared" si="22"/>
        <v>1</v>
      </c>
      <c r="S64" s="59">
        <v>10</v>
      </c>
      <c r="T64" s="59">
        <v>10</v>
      </c>
      <c r="U64" s="59">
        <v>10</v>
      </c>
      <c r="V64" s="59">
        <v>10</v>
      </c>
      <c r="W64" s="59">
        <v>10</v>
      </c>
      <c r="X64" s="49">
        <f t="shared" si="16"/>
        <v>10</v>
      </c>
      <c r="Y64" s="50">
        <f t="shared" si="23"/>
        <v>50</v>
      </c>
      <c r="Z64" s="51">
        <f t="shared" si="24"/>
        <v>1</v>
      </c>
      <c r="AA64" s="60">
        <v>10</v>
      </c>
      <c r="AB64" s="60">
        <v>10</v>
      </c>
      <c r="AC64" s="60">
        <v>10</v>
      </c>
      <c r="AD64" s="60">
        <v>10</v>
      </c>
      <c r="AE64" s="60">
        <v>10</v>
      </c>
      <c r="AF64" s="49">
        <f t="shared" si="17"/>
        <v>10</v>
      </c>
      <c r="AG64" s="50">
        <f t="shared" si="25"/>
        <v>50</v>
      </c>
      <c r="AH64" s="12">
        <f t="shared" si="26"/>
        <v>1</v>
      </c>
    </row>
    <row r="65" spans="1:34" x14ac:dyDescent="0.25">
      <c r="A65" s="55" t="s">
        <v>165</v>
      </c>
      <c r="B65" s="56">
        <v>3</v>
      </c>
      <c r="C65" s="57">
        <v>10</v>
      </c>
      <c r="D65" s="57">
        <v>9</v>
      </c>
      <c r="E65" s="57">
        <v>9</v>
      </c>
      <c r="F65" s="57">
        <v>9</v>
      </c>
      <c r="G65" s="57">
        <v>10</v>
      </c>
      <c r="H65" s="49">
        <f t="shared" si="18"/>
        <v>9.4</v>
      </c>
      <c r="I65" s="50">
        <f t="shared" si="19"/>
        <v>47</v>
      </c>
      <c r="J65" s="51">
        <f t="shared" si="20"/>
        <v>0.94</v>
      </c>
      <c r="K65" s="58">
        <v>10</v>
      </c>
      <c r="L65" s="58">
        <v>10</v>
      </c>
      <c r="M65" s="58">
        <v>10</v>
      </c>
      <c r="N65" s="58">
        <v>10</v>
      </c>
      <c r="O65" s="58">
        <v>10</v>
      </c>
      <c r="P65" s="49">
        <f t="shared" si="15"/>
        <v>10</v>
      </c>
      <c r="Q65" s="50">
        <f t="shared" si="21"/>
        <v>50</v>
      </c>
      <c r="R65" s="51">
        <f t="shared" si="22"/>
        <v>1</v>
      </c>
      <c r="S65" s="59">
        <v>10</v>
      </c>
      <c r="T65" s="59">
        <v>10</v>
      </c>
      <c r="U65" s="59">
        <v>10</v>
      </c>
      <c r="V65" s="59">
        <v>10</v>
      </c>
      <c r="W65" s="59">
        <v>10</v>
      </c>
      <c r="X65" s="49">
        <f t="shared" si="16"/>
        <v>10</v>
      </c>
      <c r="Y65" s="50">
        <f t="shared" si="23"/>
        <v>50</v>
      </c>
      <c r="Z65" s="51">
        <f t="shared" si="24"/>
        <v>1</v>
      </c>
      <c r="AA65" s="60">
        <v>10</v>
      </c>
      <c r="AB65" s="60">
        <v>10</v>
      </c>
      <c r="AC65" s="60">
        <v>10</v>
      </c>
      <c r="AD65" s="60">
        <v>10</v>
      </c>
      <c r="AE65" s="60">
        <v>10</v>
      </c>
      <c r="AF65" s="49">
        <f t="shared" si="17"/>
        <v>10</v>
      </c>
      <c r="AG65" s="50">
        <f t="shared" si="25"/>
        <v>50</v>
      </c>
      <c r="AH65" s="12">
        <f t="shared" si="26"/>
        <v>1</v>
      </c>
    </row>
    <row r="66" spans="1:34" x14ac:dyDescent="0.25">
      <c r="A66" s="55" t="s">
        <v>166</v>
      </c>
      <c r="B66" s="56">
        <v>4</v>
      </c>
      <c r="C66" s="57">
        <v>10</v>
      </c>
      <c r="D66" s="57">
        <v>9</v>
      </c>
      <c r="E66" s="57">
        <v>8</v>
      </c>
      <c r="F66" s="57">
        <v>9</v>
      </c>
      <c r="G66" s="57">
        <v>10</v>
      </c>
      <c r="H66" s="49">
        <f t="shared" si="18"/>
        <v>9.1999999999999993</v>
      </c>
      <c r="I66" s="50">
        <f t="shared" si="19"/>
        <v>46</v>
      </c>
      <c r="J66" s="51">
        <f t="shared" si="20"/>
        <v>0.92</v>
      </c>
      <c r="K66" s="58">
        <v>10</v>
      </c>
      <c r="L66" s="58">
        <v>9</v>
      </c>
      <c r="M66" s="58">
        <v>10</v>
      </c>
      <c r="N66" s="58">
        <v>9</v>
      </c>
      <c r="O66" s="58">
        <v>10</v>
      </c>
      <c r="P66" s="49">
        <f t="shared" si="15"/>
        <v>9.6</v>
      </c>
      <c r="Q66" s="50">
        <f t="shared" si="21"/>
        <v>48</v>
      </c>
      <c r="R66" s="51">
        <f t="shared" si="22"/>
        <v>0.96</v>
      </c>
      <c r="S66" s="59">
        <v>10</v>
      </c>
      <c r="T66" s="59">
        <v>10</v>
      </c>
      <c r="U66" s="59">
        <v>10</v>
      </c>
      <c r="V66" s="59">
        <v>10</v>
      </c>
      <c r="W66" s="59">
        <v>10</v>
      </c>
      <c r="X66" s="49">
        <f t="shared" si="16"/>
        <v>10</v>
      </c>
      <c r="Y66" s="50">
        <f t="shared" si="23"/>
        <v>50</v>
      </c>
      <c r="Z66" s="51">
        <f t="shared" si="24"/>
        <v>1</v>
      </c>
      <c r="AA66" s="60">
        <v>10</v>
      </c>
      <c r="AB66" s="60">
        <v>10</v>
      </c>
      <c r="AC66" s="60">
        <v>10</v>
      </c>
      <c r="AD66" s="60">
        <v>10</v>
      </c>
      <c r="AE66" s="60">
        <v>10</v>
      </c>
      <c r="AF66" s="49">
        <f t="shared" si="17"/>
        <v>10</v>
      </c>
      <c r="AG66" s="50">
        <f t="shared" si="25"/>
        <v>50</v>
      </c>
      <c r="AH66" s="12">
        <f t="shared" si="26"/>
        <v>1</v>
      </c>
    </row>
    <row r="67" spans="1:34" x14ac:dyDescent="0.25">
      <c r="A67" s="55" t="s">
        <v>167</v>
      </c>
      <c r="B67" s="56">
        <v>5</v>
      </c>
      <c r="C67" s="57">
        <v>10</v>
      </c>
      <c r="D67" s="57">
        <v>9</v>
      </c>
      <c r="E67" s="57">
        <v>8</v>
      </c>
      <c r="F67" s="57">
        <v>9</v>
      </c>
      <c r="G67" s="57">
        <v>10</v>
      </c>
      <c r="H67" s="49">
        <f t="shared" si="18"/>
        <v>9.1999999999999993</v>
      </c>
      <c r="I67" s="50">
        <f t="shared" si="19"/>
        <v>46</v>
      </c>
      <c r="J67" s="51">
        <f t="shared" si="20"/>
        <v>0.92</v>
      </c>
      <c r="K67" s="58">
        <v>10</v>
      </c>
      <c r="L67" s="58">
        <v>9</v>
      </c>
      <c r="M67" s="58">
        <v>10</v>
      </c>
      <c r="N67" s="58">
        <v>9</v>
      </c>
      <c r="O67" s="58">
        <v>10</v>
      </c>
      <c r="P67" s="49">
        <f t="shared" si="15"/>
        <v>9.6</v>
      </c>
      <c r="Q67" s="50">
        <f t="shared" si="21"/>
        <v>48</v>
      </c>
      <c r="R67" s="51">
        <f t="shared" si="22"/>
        <v>0.96</v>
      </c>
      <c r="S67" s="59">
        <v>10</v>
      </c>
      <c r="T67" s="59">
        <v>10</v>
      </c>
      <c r="U67" s="59">
        <v>10</v>
      </c>
      <c r="V67" s="59">
        <v>10</v>
      </c>
      <c r="W67" s="59">
        <v>10</v>
      </c>
      <c r="X67" s="49">
        <f t="shared" si="16"/>
        <v>10</v>
      </c>
      <c r="Y67" s="50">
        <f t="shared" si="23"/>
        <v>50</v>
      </c>
      <c r="Z67" s="51">
        <f t="shared" si="24"/>
        <v>1</v>
      </c>
      <c r="AA67" s="60">
        <v>10</v>
      </c>
      <c r="AB67" s="60">
        <v>10</v>
      </c>
      <c r="AC67" s="60">
        <v>10</v>
      </c>
      <c r="AD67" s="60">
        <v>9</v>
      </c>
      <c r="AE67" s="60">
        <v>10</v>
      </c>
      <c r="AF67" s="49">
        <f t="shared" si="17"/>
        <v>9.8000000000000007</v>
      </c>
      <c r="AG67" s="50">
        <f t="shared" si="25"/>
        <v>49</v>
      </c>
      <c r="AH67" s="12">
        <f t="shared" si="26"/>
        <v>0.98000000000000009</v>
      </c>
    </row>
    <row r="68" spans="1:34" x14ac:dyDescent="0.25">
      <c r="A68" s="55" t="s">
        <v>168</v>
      </c>
      <c r="B68" s="56">
        <v>6</v>
      </c>
      <c r="C68" s="57">
        <v>10</v>
      </c>
      <c r="D68" s="57">
        <v>9</v>
      </c>
      <c r="E68" s="57">
        <v>8</v>
      </c>
      <c r="F68" s="57">
        <v>9</v>
      </c>
      <c r="G68" s="57">
        <v>9</v>
      </c>
      <c r="H68" s="49">
        <f t="shared" si="18"/>
        <v>9</v>
      </c>
      <c r="I68" s="50">
        <f t="shared" si="19"/>
        <v>45</v>
      </c>
      <c r="J68" s="51">
        <f t="shared" si="20"/>
        <v>0.9</v>
      </c>
      <c r="K68" s="58">
        <v>10</v>
      </c>
      <c r="L68" s="58">
        <v>9</v>
      </c>
      <c r="M68" s="58">
        <v>10</v>
      </c>
      <c r="N68" s="58">
        <v>9</v>
      </c>
      <c r="O68" s="58">
        <v>8</v>
      </c>
      <c r="P68" s="49">
        <f t="shared" si="15"/>
        <v>9.1999999999999993</v>
      </c>
      <c r="Q68" s="50">
        <f t="shared" si="21"/>
        <v>46</v>
      </c>
      <c r="R68" s="51">
        <f t="shared" si="22"/>
        <v>0.92</v>
      </c>
      <c r="S68" s="59">
        <v>10</v>
      </c>
      <c r="T68" s="59">
        <v>10</v>
      </c>
      <c r="U68" s="59">
        <v>10</v>
      </c>
      <c r="V68" s="59">
        <v>10</v>
      </c>
      <c r="W68" s="59">
        <v>10</v>
      </c>
      <c r="X68" s="49">
        <f t="shared" si="16"/>
        <v>10</v>
      </c>
      <c r="Y68" s="50">
        <f t="shared" si="23"/>
        <v>50</v>
      </c>
      <c r="Z68" s="51">
        <f t="shared" si="24"/>
        <v>1</v>
      </c>
      <c r="AA68" s="60">
        <v>10</v>
      </c>
      <c r="AB68" s="60">
        <v>10</v>
      </c>
      <c r="AC68" s="60">
        <v>10</v>
      </c>
      <c r="AD68" s="60">
        <v>8</v>
      </c>
      <c r="AE68" s="60">
        <v>10</v>
      </c>
      <c r="AF68" s="49">
        <f t="shared" si="17"/>
        <v>9.6</v>
      </c>
      <c r="AG68" s="50">
        <f t="shared" si="25"/>
        <v>48</v>
      </c>
      <c r="AH68" s="12">
        <f t="shared" si="26"/>
        <v>0.96</v>
      </c>
    </row>
    <row r="69" spans="1:34" x14ac:dyDescent="0.25">
      <c r="A69" s="55" t="s">
        <v>169</v>
      </c>
      <c r="B69" s="56">
        <v>7</v>
      </c>
      <c r="C69" s="57">
        <v>10</v>
      </c>
      <c r="D69" s="57">
        <v>9</v>
      </c>
      <c r="E69" s="57">
        <v>8</v>
      </c>
      <c r="F69" s="57">
        <v>9</v>
      </c>
      <c r="G69" s="57">
        <v>9</v>
      </c>
      <c r="H69" s="49">
        <f t="shared" si="18"/>
        <v>9</v>
      </c>
      <c r="I69" s="50">
        <f t="shared" si="19"/>
        <v>45</v>
      </c>
      <c r="J69" s="51">
        <f t="shared" si="20"/>
        <v>0.9</v>
      </c>
      <c r="K69" s="58">
        <v>9</v>
      </c>
      <c r="L69" s="58">
        <v>9</v>
      </c>
      <c r="M69" s="58">
        <v>10</v>
      </c>
      <c r="N69" s="58">
        <v>9</v>
      </c>
      <c r="O69" s="58">
        <v>8</v>
      </c>
      <c r="P69" s="49">
        <f t="shared" si="15"/>
        <v>9</v>
      </c>
      <c r="Q69" s="50">
        <f t="shared" si="21"/>
        <v>45</v>
      </c>
      <c r="R69" s="51">
        <f t="shared" si="22"/>
        <v>0.9</v>
      </c>
      <c r="S69" s="59">
        <v>10</v>
      </c>
      <c r="T69" s="59">
        <v>10</v>
      </c>
      <c r="U69" s="59">
        <v>10</v>
      </c>
      <c r="V69" s="59">
        <v>10</v>
      </c>
      <c r="W69" s="59">
        <v>10</v>
      </c>
      <c r="X69" s="49">
        <f t="shared" si="16"/>
        <v>10</v>
      </c>
      <c r="Y69" s="50">
        <f t="shared" si="23"/>
        <v>50</v>
      </c>
      <c r="Z69" s="51">
        <f t="shared" si="24"/>
        <v>1</v>
      </c>
      <c r="AA69" s="60">
        <v>9</v>
      </c>
      <c r="AB69" s="60">
        <v>10</v>
      </c>
      <c r="AC69" s="60">
        <v>10</v>
      </c>
      <c r="AD69" s="60">
        <v>8</v>
      </c>
      <c r="AE69" s="60">
        <v>10</v>
      </c>
      <c r="AF69" s="49">
        <f t="shared" si="17"/>
        <v>9.4</v>
      </c>
      <c r="AG69" s="50">
        <f t="shared" si="25"/>
        <v>47</v>
      </c>
      <c r="AH69" s="12">
        <f t="shared" si="26"/>
        <v>0.94000000000000006</v>
      </c>
    </row>
    <row r="70" spans="1:34" x14ac:dyDescent="0.25">
      <c r="A70" s="55" t="s">
        <v>170</v>
      </c>
      <c r="B70" s="56">
        <v>8</v>
      </c>
      <c r="C70" s="57">
        <v>10</v>
      </c>
      <c r="D70" s="57">
        <v>9</v>
      </c>
      <c r="E70" s="57">
        <v>8</v>
      </c>
      <c r="F70" s="57">
        <v>7</v>
      </c>
      <c r="G70" s="57">
        <v>9</v>
      </c>
      <c r="H70" s="49">
        <f t="shared" si="18"/>
        <v>8.6</v>
      </c>
      <c r="I70" s="50">
        <f t="shared" si="19"/>
        <v>43</v>
      </c>
      <c r="J70" s="51">
        <f t="shared" si="20"/>
        <v>0.86</v>
      </c>
      <c r="K70" s="58">
        <v>9</v>
      </c>
      <c r="L70" s="58">
        <v>9</v>
      </c>
      <c r="M70" s="58">
        <v>10</v>
      </c>
      <c r="N70" s="58">
        <v>8</v>
      </c>
      <c r="O70" s="58">
        <v>8</v>
      </c>
      <c r="P70" s="49">
        <f t="shared" si="15"/>
        <v>8.8000000000000007</v>
      </c>
      <c r="Q70" s="50">
        <f t="shared" si="21"/>
        <v>44</v>
      </c>
      <c r="R70" s="51">
        <f t="shared" si="22"/>
        <v>0.88</v>
      </c>
      <c r="S70" s="59">
        <v>9</v>
      </c>
      <c r="T70" s="59">
        <v>9</v>
      </c>
      <c r="U70" s="59">
        <v>10</v>
      </c>
      <c r="V70" s="59">
        <v>10</v>
      </c>
      <c r="W70" s="59">
        <v>10</v>
      </c>
      <c r="X70" s="49">
        <f t="shared" si="16"/>
        <v>9.6</v>
      </c>
      <c r="Y70" s="50">
        <f t="shared" si="23"/>
        <v>48</v>
      </c>
      <c r="Z70" s="51">
        <f t="shared" si="24"/>
        <v>0.96</v>
      </c>
      <c r="AA70" s="60">
        <v>9</v>
      </c>
      <c r="AB70" s="60">
        <v>10</v>
      </c>
      <c r="AC70" s="60">
        <v>10</v>
      </c>
      <c r="AD70" s="60">
        <v>8</v>
      </c>
      <c r="AE70" s="60">
        <v>10</v>
      </c>
      <c r="AF70" s="49">
        <f t="shared" si="17"/>
        <v>9.4</v>
      </c>
      <c r="AG70" s="50">
        <f t="shared" si="25"/>
        <v>47</v>
      </c>
      <c r="AH70" s="12">
        <f t="shared" si="26"/>
        <v>0.94000000000000006</v>
      </c>
    </row>
    <row r="71" spans="1:34" x14ac:dyDescent="0.25">
      <c r="A71" s="55" t="s">
        <v>171</v>
      </c>
      <c r="B71" s="56">
        <v>9</v>
      </c>
      <c r="C71" s="57">
        <v>10</v>
      </c>
      <c r="D71" s="57">
        <v>9</v>
      </c>
      <c r="E71" s="57">
        <v>8</v>
      </c>
      <c r="F71" s="57">
        <v>6</v>
      </c>
      <c r="G71" s="57">
        <v>9</v>
      </c>
      <c r="H71" s="49">
        <f t="shared" si="18"/>
        <v>8.4</v>
      </c>
      <c r="I71" s="50">
        <f t="shared" si="19"/>
        <v>42</v>
      </c>
      <c r="J71" s="51">
        <f t="shared" si="20"/>
        <v>0.84</v>
      </c>
      <c r="K71" s="58">
        <v>8</v>
      </c>
      <c r="L71" s="58">
        <v>9</v>
      </c>
      <c r="M71" s="58">
        <v>10</v>
      </c>
      <c r="N71" s="58">
        <v>7</v>
      </c>
      <c r="O71" s="58">
        <v>8</v>
      </c>
      <c r="P71" s="49">
        <f t="shared" si="15"/>
        <v>8.4</v>
      </c>
      <c r="Q71" s="50">
        <f t="shared" si="21"/>
        <v>42</v>
      </c>
      <c r="R71" s="51">
        <f t="shared" si="22"/>
        <v>0.84</v>
      </c>
      <c r="S71" s="59">
        <v>9</v>
      </c>
      <c r="T71" s="59">
        <v>9</v>
      </c>
      <c r="U71" s="59">
        <v>10</v>
      </c>
      <c r="V71" s="59">
        <v>9</v>
      </c>
      <c r="W71" s="59">
        <v>10</v>
      </c>
      <c r="X71" s="49">
        <f t="shared" si="16"/>
        <v>9.4</v>
      </c>
      <c r="Y71" s="50">
        <f t="shared" si="23"/>
        <v>47</v>
      </c>
      <c r="Z71" s="51">
        <f t="shared" si="24"/>
        <v>0.94</v>
      </c>
      <c r="AA71" s="60">
        <v>9</v>
      </c>
      <c r="AB71" s="60">
        <v>10</v>
      </c>
      <c r="AC71" s="60">
        <v>10</v>
      </c>
      <c r="AD71" s="60">
        <v>8</v>
      </c>
      <c r="AE71" s="60">
        <v>10</v>
      </c>
      <c r="AF71" s="49">
        <f t="shared" si="17"/>
        <v>9.4</v>
      </c>
      <c r="AG71" s="50">
        <f t="shared" si="25"/>
        <v>47</v>
      </c>
      <c r="AH71" s="12">
        <f t="shared" si="26"/>
        <v>0.94000000000000006</v>
      </c>
    </row>
    <row r="72" spans="1:34" x14ac:dyDescent="0.25">
      <c r="A72" s="55" t="s">
        <v>172</v>
      </c>
      <c r="B72" s="56">
        <v>10</v>
      </c>
      <c r="C72" s="57">
        <v>10</v>
      </c>
      <c r="D72" s="57">
        <v>9</v>
      </c>
      <c r="E72" s="57">
        <v>8</v>
      </c>
      <c r="F72" s="57">
        <v>5</v>
      </c>
      <c r="G72" s="57">
        <v>9</v>
      </c>
      <c r="H72" s="49">
        <f t="shared" si="18"/>
        <v>8.1999999999999993</v>
      </c>
      <c r="I72" s="50">
        <f t="shared" si="19"/>
        <v>41</v>
      </c>
      <c r="J72" s="51">
        <f t="shared" si="20"/>
        <v>0.82</v>
      </c>
      <c r="K72" s="58">
        <v>8</v>
      </c>
      <c r="L72" s="58">
        <v>8</v>
      </c>
      <c r="M72" s="58">
        <v>9</v>
      </c>
      <c r="N72" s="58">
        <v>6</v>
      </c>
      <c r="O72" s="58">
        <v>7</v>
      </c>
      <c r="P72" s="49">
        <f t="shared" si="15"/>
        <v>7.6</v>
      </c>
      <c r="Q72" s="50">
        <f t="shared" si="21"/>
        <v>38</v>
      </c>
      <c r="R72" s="51">
        <f t="shared" si="22"/>
        <v>0.76</v>
      </c>
      <c r="S72" s="59">
        <v>9</v>
      </c>
      <c r="T72" s="59">
        <v>9</v>
      </c>
      <c r="U72" s="59">
        <v>10</v>
      </c>
      <c r="V72" s="59">
        <v>9</v>
      </c>
      <c r="W72" s="59">
        <v>10</v>
      </c>
      <c r="X72" s="49">
        <f t="shared" si="16"/>
        <v>9.4</v>
      </c>
      <c r="Y72" s="50">
        <f t="shared" si="23"/>
        <v>47</v>
      </c>
      <c r="Z72" s="51">
        <f t="shared" si="24"/>
        <v>0.94</v>
      </c>
      <c r="AA72" s="60">
        <v>9</v>
      </c>
      <c r="AB72" s="60">
        <v>10</v>
      </c>
      <c r="AC72" s="60">
        <v>10</v>
      </c>
      <c r="AD72" s="60">
        <v>8</v>
      </c>
      <c r="AE72" s="60">
        <v>10</v>
      </c>
      <c r="AF72" s="49">
        <f t="shared" si="17"/>
        <v>9.4</v>
      </c>
      <c r="AG72" s="50">
        <f t="shared" si="25"/>
        <v>47</v>
      </c>
      <c r="AH72" s="12">
        <f t="shared" si="26"/>
        <v>0.94000000000000006</v>
      </c>
    </row>
    <row r="73" spans="1:34" x14ac:dyDescent="0.25">
      <c r="A73" s="55" t="s">
        <v>173</v>
      </c>
      <c r="B73" s="56">
        <v>11</v>
      </c>
      <c r="C73" s="57">
        <v>10</v>
      </c>
      <c r="D73" s="57">
        <v>9</v>
      </c>
      <c r="E73" s="57">
        <v>8</v>
      </c>
      <c r="F73" s="57">
        <v>5</v>
      </c>
      <c r="G73" s="57">
        <v>9</v>
      </c>
      <c r="H73" s="49">
        <f t="shared" si="18"/>
        <v>8.1999999999999993</v>
      </c>
      <c r="I73" s="50">
        <f t="shared" si="19"/>
        <v>41</v>
      </c>
      <c r="J73" s="51">
        <f t="shared" si="20"/>
        <v>0.82</v>
      </c>
      <c r="K73" s="58">
        <v>8</v>
      </c>
      <c r="L73" s="58">
        <v>8</v>
      </c>
      <c r="M73" s="58">
        <v>8</v>
      </c>
      <c r="N73" s="58">
        <v>6</v>
      </c>
      <c r="O73" s="58">
        <v>7</v>
      </c>
      <c r="P73" s="49">
        <f t="shared" si="15"/>
        <v>7.4</v>
      </c>
      <c r="Q73" s="50">
        <f t="shared" si="21"/>
        <v>37</v>
      </c>
      <c r="R73" s="51">
        <f t="shared" si="22"/>
        <v>0.74</v>
      </c>
      <c r="S73" s="59">
        <v>9</v>
      </c>
      <c r="T73" s="59">
        <v>9</v>
      </c>
      <c r="U73" s="59">
        <v>10</v>
      </c>
      <c r="V73" s="59">
        <v>9</v>
      </c>
      <c r="W73" s="59">
        <v>10</v>
      </c>
      <c r="X73" s="49">
        <f t="shared" si="16"/>
        <v>9.4</v>
      </c>
      <c r="Y73" s="50">
        <f t="shared" si="23"/>
        <v>47</v>
      </c>
      <c r="Z73" s="51">
        <f t="shared" si="24"/>
        <v>0.94</v>
      </c>
      <c r="AA73" s="60">
        <v>9</v>
      </c>
      <c r="AB73" s="60">
        <v>10</v>
      </c>
      <c r="AC73" s="60">
        <v>10</v>
      </c>
      <c r="AD73" s="60">
        <v>8</v>
      </c>
      <c r="AE73" s="60">
        <v>10</v>
      </c>
      <c r="AF73" s="49">
        <f t="shared" si="17"/>
        <v>9.4</v>
      </c>
      <c r="AG73" s="50">
        <f t="shared" si="25"/>
        <v>47</v>
      </c>
      <c r="AH73" s="12">
        <f t="shared" si="26"/>
        <v>0.94000000000000006</v>
      </c>
    </row>
    <row r="74" spans="1:34" x14ac:dyDescent="0.25">
      <c r="A74" s="55" t="s">
        <v>174</v>
      </c>
      <c r="B74" s="56">
        <v>12</v>
      </c>
      <c r="C74" s="57">
        <v>10</v>
      </c>
      <c r="D74" s="57">
        <v>9</v>
      </c>
      <c r="E74" s="57">
        <v>8</v>
      </c>
      <c r="F74" s="57">
        <v>5</v>
      </c>
      <c r="G74" s="57">
        <v>9</v>
      </c>
      <c r="H74" s="49">
        <f t="shared" si="18"/>
        <v>8.1999999999999993</v>
      </c>
      <c r="I74" s="50">
        <f t="shared" si="19"/>
        <v>41</v>
      </c>
      <c r="J74" s="51">
        <f t="shared" si="20"/>
        <v>0.82</v>
      </c>
      <c r="K74" s="58">
        <v>7</v>
      </c>
      <c r="L74" s="58">
        <v>7</v>
      </c>
      <c r="M74" s="58">
        <v>8</v>
      </c>
      <c r="N74" s="58">
        <v>5</v>
      </c>
      <c r="O74" s="58">
        <v>7</v>
      </c>
      <c r="P74" s="49">
        <f t="shared" si="15"/>
        <v>6.8</v>
      </c>
      <c r="Q74" s="50">
        <f t="shared" si="21"/>
        <v>34</v>
      </c>
      <c r="R74" s="51">
        <f t="shared" si="22"/>
        <v>0.68</v>
      </c>
      <c r="S74" s="59">
        <v>9</v>
      </c>
      <c r="T74" s="59">
        <v>9</v>
      </c>
      <c r="U74" s="59">
        <v>10</v>
      </c>
      <c r="V74" s="59">
        <v>9</v>
      </c>
      <c r="W74" s="59">
        <v>9</v>
      </c>
      <c r="X74" s="49">
        <f t="shared" si="16"/>
        <v>9.1999999999999993</v>
      </c>
      <c r="Y74" s="50">
        <f t="shared" si="23"/>
        <v>46</v>
      </c>
      <c r="Z74" s="51">
        <f t="shared" si="24"/>
        <v>0.92</v>
      </c>
      <c r="AA74" s="60">
        <v>9</v>
      </c>
      <c r="AB74" s="60">
        <v>10</v>
      </c>
      <c r="AC74" s="60">
        <v>10</v>
      </c>
      <c r="AD74" s="60">
        <v>8</v>
      </c>
      <c r="AE74" s="60">
        <v>10</v>
      </c>
      <c r="AF74" s="49">
        <f t="shared" si="17"/>
        <v>9.4</v>
      </c>
      <c r="AG74" s="50">
        <f t="shared" si="25"/>
        <v>47</v>
      </c>
      <c r="AH74" s="12">
        <f t="shared" si="26"/>
        <v>0.94000000000000006</v>
      </c>
    </row>
    <row r="75" spans="1:34" x14ac:dyDescent="0.25">
      <c r="A75" s="55" t="s">
        <v>175</v>
      </c>
      <c r="B75" s="56">
        <v>13</v>
      </c>
      <c r="C75" s="57">
        <v>10</v>
      </c>
      <c r="D75" s="57">
        <v>9</v>
      </c>
      <c r="E75" s="57">
        <v>8</v>
      </c>
      <c r="F75" s="57">
        <v>5</v>
      </c>
      <c r="G75" s="57">
        <v>9</v>
      </c>
      <c r="H75" s="49">
        <f t="shared" si="18"/>
        <v>8.1999999999999993</v>
      </c>
      <c r="I75" s="50">
        <f t="shared" si="19"/>
        <v>41</v>
      </c>
      <c r="J75" s="51">
        <f t="shared" si="20"/>
        <v>0.82</v>
      </c>
      <c r="K75" s="58">
        <v>7</v>
      </c>
      <c r="L75" s="58">
        <v>7</v>
      </c>
      <c r="M75" s="58">
        <v>7</v>
      </c>
      <c r="N75" s="58">
        <v>5</v>
      </c>
      <c r="O75" s="58">
        <v>7</v>
      </c>
      <c r="P75" s="49">
        <f t="shared" si="15"/>
        <v>6.6</v>
      </c>
      <c r="Q75" s="50">
        <f t="shared" si="21"/>
        <v>33</v>
      </c>
      <c r="R75" s="51">
        <f t="shared" si="22"/>
        <v>0.66</v>
      </c>
      <c r="S75" s="59">
        <v>9</v>
      </c>
      <c r="T75" s="59">
        <v>9</v>
      </c>
      <c r="U75" s="59">
        <v>10</v>
      </c>
      <c r="V75" s="59">
        <v>8</v>
      </c>
      <c r="W75" s="59">
        <v>8</v>
      </c>
      <c r="X75" s="49">
        <f t="shared" si="16"/>
        <v>8.8000000000000007</v>
      </c>
      <c r="Y75" s="50">
        <f t="shared" si="23"/>
        <v>44</v>
      </c>
      <c r="Z75" s="51">
        <f t="shared" si="24"/>
        <v>0.88</v>
      </c>
      <c r="AA75" s="60">
        <v>9</v>
      </c>
      <c r="AB75" s="60">
        <v>10</v>
      </c>
      <c r="AC75" s="60">
        <v>10</v>
      </c>
      <c r="AD75" s="60">
        <v>8</v>
      </c>
      <c r="AE75" s="60">
        <v>10</v>
      </c>
      <c r="AF75" s="49">
        <f t="shared" si="17"/>
        <v>9.4</v>
      </c>
      <c r="AG75" s="50">
        <f t="shared" si="25"/>
        <v>47</v>
      </c>
      <c r="AH75" s="12">
        <f t="shared" si="26"/>
        <v>0.94000000000000006</v>
      </c>
    </row>
    <row r="76" spans="1:34" x14ac:dyDescent="0.25">
      <c r="A76" s="55" t="s">
        <v>176</v>
      </c>
      <c r="B76" s="56">
        <v>14</v>
      </c>
      <c r="C76" s="57">
        <v>10</v>
      </c>
      <c r="D76" s="57">
        <v>9</v>
      </c>
      <c r="E76" s="57">
        <v>8</v>
      </c>
      <c r="F76" s="57">
        <v>5</v>
      </c>
      <c r="G76" s="57">
        <v>9</v>
      </c>
      <c r="H76" s="49">
        <f t="shared" si="18"/>
        <v>8.1999999999999993</v>
      </c>
      <c r="I76" s="50">
        <f t="shared" si="19"/>
        <v>41</v>
      </c>
      <c r="J76" s="51">
        <f t="shared" si="20"/>
        <v>0.82</v>
      </c>
      <c r="K76" s="58">
        <v>7</v>
      </c>
      <c r="L76" s="58">
        <v>7</v>
      </c>
      <c r="M76" s="58">
        <v>7</v>
      </c>
      <c r="N76" s="58">
        <v>5</v>
      </c>
      <c r="O76" s="58">
        <v>7</v>
      </c>
      <c r="P76" s="49">
        <f t="shared" si="15"/>
        <v>6.6</v>
      </c>
      <c r="Q76" s="50">
        <f t="shared" si="21"/>
        <v>33</v>
      </c>
      <c r="R76" s="51">
        <f t="shared" si="22"/>
        <v>0.66</v>
      </c>
      <c r="S76" s="59">
        <v>9</v>
      </c>
      <c r="T76" s="59">
        <v>9</v>
      </c>
      <c r="U76" s="59">
        <v>10</v>
      </c>
      <c r="V76" s="59">
        <v>8</v>
      </c>
      <c r="W76" s="59">
        <v>8</v>
      </c>
      <c r="X76" s="49">
        <f t="shared" si="16"/>
        <v>8.8000000000000007</v>
      </c>
      <c r="Y76" s="50">
        <f t="shared" si="23"/>
        <v>44</v>
      </c>
      <c r="Z76" s="51">
        <f t="shared" si="24"/>
        <v>0.88</v>
      </c>
      <c r="AA76" s="60">
        <v>9</v>
      </c>
      <c r="AB76" s="60">
        <v>10</v>
      </c>
      <c r="AC76" s="60">
        <v>10</v>
      </c>
      <c r="AD76" s="60">
        <v>8</v>
      </c>
      <c r="AE76" s="60">
        <v>10</v>
      </c>
      <c r="AF76" s="49">
        <f t="shared" si="17"/>
        <v>9.4</v>
      </c>
      <c r="AG76" s="50">
        <f t="shared" si="25"/>
        <v>47</v>
      </c>
      <c r="AH76" s="12">
        <f t="shared" si="26"/>
        <v>0.94000000000000006</v>
      </c>
    </row>
    <row r="77" spans="1:34" x14ac:dyDescent="0.25">
      <c r="A77" s="55" t="s">
        <v>177</v>
      </c>
      <c r="B77" s="56">
        <v>15</v>
      </c>
      <c r="C77" s="57">
        <v>9</v>
      </c>
      <c r="D77" s="57">
        <v>8</v>
      </c>
      <c r="E77" s="57">
        <v>7</v>
      </c>
      <c r="F77" s="57">
        <v>5</v>
      </c>
      <c r="G77" s="57">
        <v>9</v>
      </c>
      <c r="H77" s="49">
        <f t="shared" si="18"/>
        <v>7.6</v>
      </c>
      <c r="I77" s="50">
        <f t="shared" si="19"/>
        <v>38</v>
      </c>
      <c r="J77" s="51">
        <f t="shared" si="20"/>
        <v>0.76</v>
      </c>
      <c r="K77" s="58">
        <v>6</v>
      </c>
      <c r="L77" s="58">
        <v>6</v>
      </c>
      <c r="M77" s="58">
        <v>6</v>
      </c>
      <c r="N77" s="58">
        <v>4</v>
      </c>
      <c r="O77" s="58">
        <v>5</v>
      </c>
      <c r="P77" s="49">
        <f t="shared" si="15"/>
        <v>5.4</v>
      </c>
      <c r="Q77" s="50">
        <f t="shared" si="21"/>
        <v>27</v>
      </c>
      <c r="R77" s="51">
        <f t="shared" si="22"/>
        <v>0.54</v>
      </c>
      <c r="S77" s="59">
        <v>8</v>
      </c>
      <c r="T77" s="59">
        <v>9</v>
      </c>
      <c r="U77" s="59">
        <v>10</v>
      </c>
      <c r="V77" s="59">
        <v>8</v>
      </c>
      <c r="W77" s="59">
        <v>8</v>
      </c>
      <c r="X77" s="49">
        <f t="shared" si="16"/>
        <v>8.6</v>
      </c>
      <c r="Y77" s="50">
        <f t="shared" si="23"/>
        <v>43</v>
      </c>
      <c r="Z77" s="51">
        <f t="shared" si="24"/>
        <v>0.86</v>
      </c>
      <c r="AA77" s="60">
        <v>9</v>
      </c>
      <c r="AB77" s="60">
        <v>10</v>
      </c>
      <c r="AC77" s="60">
        <v>9</v>
      </c>
      <c r="AD77" s="60">
        <v>8</v>
      </c>
      <c r="AE77" s="60">
        <v>10</v>
      </c>
      <c r="AF77" s="49">
        <f t="shared" si="17"/>
        <v>9.1999999999999993</v>
      </c>
      <c r="AG77" s="50">
        <f t="shared" si="25"/>
        <v>46</v>
      </c>
      <c r="AH77" s="12">
        <f t="shared" si="26"/>
        <v>0.91999999999999993</v>
      </c>
    </row>
    <row r="78" spans="1:34" x14ac:dyDescent="0.25">
      <c r="A78" s="55" t="s">
        <v>178</v>
      </c>
      <c r="B78" s="56">
        <v>16</v>
      </c>
      <c r="C78" s="57">
        <v>8</v>
      </c>
      <c r="D78" s="57">
        <v>6</v>
      </c>
      <c r="E78" s="57">
        <v>7</v>
      </c>
      <c r="F78" s="57">
        <v>5</v>
      </c>
      <c r="G78" s="57">
        <v>8</v>
      </c>
      <c r="H78" s="49">
        <f t="shared" si="18"/>
        <v>6.8</v>
      </c>
      <c r="I78" s="50">
        <f t="shared" si="19"/>
        <v>34</v>
      </c>
      <c r="J78" s="51">
        <f t="shared" si="20"/>
        <v>0.68</v>
      </c>
      <c r="K78" s="58">
        <v>6</v>
      </c>
      <c r="L78" s="58">
        <v>4</v>
      </c>
      <c r="M78" s="58">
        <v>5</v>
      </c>
      <c r="N78" s="58">
        <v>3</v>
      </c>
      <c r="O78" s="58">
        <v>5</v>
      </c>
      <c r="P78" s="49">
        <f t="shared" si="15"/>
        <v>4.5999999999999996</v>
      </c>
      <c r="Q78" s="50">
        <f t="shared" si="21"/>
        <v>23</v>
      </c>
      <c r="R78" s="51">
        <f t="shared" si="22"/>
        <v>0.46</v>
      </c>
      <c r="S78" s="59">
        <v>8</v>
      </c>
      <c r="T78" s="59">
        <v>9</v>
      </c>
      <c r="U78" s="59">
        <v>9</v>
      </c>
      <c r="V78" s="59">
        <v>7</v>
      </c>
      <c r="W78" s="59">
        <v>8</v>
      </c>
      <c r="X78" s="49">
        <f t="shared" si="16"/>
        <v>8.1999999999999993</v>
      </c>
      <c r="Y78" s="50">
        <f t="shared" si="23"/>
        <v>41</v>
      </c>
      <c r="Z78" s="51">
        <f t="shared" si="24"/>
        <v>0.82</v>
      </c>
      <c r="AA78" s="60">
        <v>9</v>
      </c>
      <c r="AB78" s="60">
        <v>10</v>
      </c>
      <c r="AC78" s="60">
        <v>9</v>
      </c>
      <c r="AD78" s="60">
        <v>7</v>
      </c>
      <c r="AE78" s="60">
        <v>10</v>
      </c>
      <c r="AF78" s="49">
        <f t="shared" si="17"/>
        <v>9</v>
      </c>
      <c r="AG78" s="50">
        <f t="shared" si="25"/>
        <v>45</v>
      </c>
      <c r="AH78" s="12">
        <f t="shared" si="26"/>
        <v>0.9</v>
      </c>
    </row>
    <row r="79" spans="1:34" x14ac:dyDescent="0.25">
      <c r="A79" s="55" t="s">
        <v>179</v>
      </c>
      <c r="B79" s="56">
        <v>17</v>
      </c>
      <c r="C79" s="57">
        <v>7</v>
      </c>
      <c r="D79" s="57">
        <v>6</v>
      </c>
      <c r="E79" s="57">
        <v>7</v>
      </c>
      <c r="F79" s="57">
        <v>5</v>
      </c>
      <c r="G79" s="57">
        <v>7</v>
      </c>
      <c r="H79" s="49">
        <f t="shared" si="18"/>
        <v>6.4</v>
      </c>
      <c r="I79" s="50">
        <f t="shared" si="19"/>
        <v>32</v>
      </c>
      <c r="J79" s="51">
        <f t="shared" si="20"/>
        <v>0.64</v>
      </c>
      <c r="K79" s="58">
        <v>5</v>
      </c>
      <c r="L79" s="58">
        <v>3</v>
      </c>
      <c r="M79" s="58">
        <v>5</v>
      </c>
      <c r="N79" s="58">
        <v>3</v>
      </c>
      <c r="O79" s="58">
        <v>5</v>
      </c>
      <c r="P79" s="49">
        <f t="shared" si="15"/>
        <v>4.2</v>
      </c>
      <c r="Q79" s="50">
        <f t="shared" si="21"/>
        <v>21</v>
      </c>
      <c r="R79" s="51">
        <f t="shared" si="22"/>
        <v>0.42</v>
      </c>
      <c r="S79" s="59">
        <v>8</v>
      </c>
      <c r="T79" s="59">
        <v>9</v>
      </c>
      <c r="U79" s="59">
        <v>8</v>
      </c>
      <c r="V79" s="59">
        <v>7</v>
      </c>
      <c r="W79" s="59">
        <v>8</v>
      </c>
      <c r="X79" s="49">
        <f t="shared" si="16"/>
        <v>8</v>
      </c>
      <c r="Y79" s="50">
        <f t="shared" si="23"/>
        <v>40</v>
      </c>
      <c r="Z79" s="51">
        <f t="shared" si="24"/>
        <v>0.8</v>
      </c>
      <c r="AA79" s="60">
        <v>8</v>
      </c>
      <c r="AB79" s="60">
        <v>10</v>
      </c>
      <c r="AC79" s="60">
        <v>9</v>
      </c>
      <c r="AD79" s="60">
        <v>7</v>
      </c>
      <c r="AE79" s="60">
        <v>10</v>
      </c>
      <c r="AF79" s="49">
        <f t="shared" si="17"/>
        <v>8.8000000000000007</v>
      </c>
      <c r="AG79" s="50">
        <f t="shared" si="25"/>
        <v>44</v>
      </c>
      <c r="AH79" s="12">
        <f t="shared" si="26"/>
        <v>0.88000000000000012</v>
      </c>
    </row>
    <row r="80" spans="1:34" x14ac:dyDescent="0.25">
      <c r="A80" s="55" t="s">
        <v>180</v>
      </c>
      <c r="B80" s="56">
        <v>18</v>
      </c>
      <c r="C80" s="57">
        <v>7</v>
      </c>
      <c r="D80" s="57">
        <v>6</v>
      </c>
      <c r="E80" s="57">
        <v>7</v>
      </c>
      <c r="F80" s="57">
        <v>4</v>
      </c>
      <c r="G80" s="57">
        <v>7</v>
      </c>
      <c r="H80" s="49">
        <f t="shared" si="18"/>
        <v>6.2</v>
      </c>
      <c r="I80" s="50">
        <f t="shared" si="19"/>
        <v>31</v>
      </c>
      <c r="J80" s="51">
        <f t="shared" si="20"/>
        <v>0.62</v>
      </c>
      <c r="K80" s="58">
        <v>5</v>
      </c>
      <c r="L80" s="58">
        <v>3</v>
      </c>
      <c r="M80" s="58">
        <v>5</v>
      </c>
      <c r="N80" s="58">
        <v>3</v>
      </c>
      <c r="O80" s="58">
        <v>4</v>
      </c>
      <c r="P80" s="49">
        <f t="shared" si="15"/>
        <v>4</v>
      </c>
      <c r="Q80" s="50">
        <f t="shared" si="21"/>
        <v>20</v>
      </c>
      <c r="R80" s="51">
        <f t="shared" si="22"/>
        <v>0.4</v>
      </c>
      <c r="S80" s="59">
        <v>8</v>
      </c>
      <c r="T80" s="59">
        <v>9</v>
      </c>
      <c r="U80" s="59">
        <v>8</v>
      </c>
      <c r="V80" s="59">
        <v>7</v>
      </c>
      <c r="W80" s="59">
        <v>8</v>
      </c>
      <c r="X80" s="49">
        <f t="shared" si="16"/>
        <v>8</v>
      </c>
      <c r="Y80" s="50">
        <f t="shared" si="23"/>
        <v>40</v>
      </c>
      <c r="Z80" s="51">
        <f t="shared" si="24"/>
        <v>0.8</v>
      </c>
      <c r="AA80" s="60">
        <v>8</v>
      </c>
      <c r="AB80" s="60">
        <v>10</v>
      </c>
      <c r="AC80" s="60">
        <v>9</v>
      </c>
      <c r="AD80" s="60">
        <v>7</v>
      </c>
      <c r="AE80" s="60">
        <v>9</v>
      </c>
      <c r="AF80" s="49">
        <f t="shared" si="17"/>
        <v>8.6</v>
      </c>
      <c r="AG80" s="50">
        <f t="shared" si="25"/>
        <v>43</v>
      </c>
      <c r="AH80" s="12">
        <f t="shared" si="26"/>
        <v>0.86</v>
      </c>
    </row>
    <row r="81" spans="1:34" x14ac:dyDescent="0.25">
      <c r="A81" s="55" t="s">
        <v>181</v>
      </c>
      <c r="B81" s="56">
        <v>19</v>
      </c>
      <c r="C81" s="57">
        <v>7</v>
      </c>
      <c r="D81" s="57">
        <v>6</v>
      </c>
      <c r="E81" s="57">
        <v>5</v>
      </c>
      <c r="F81" s="57">
        <v>4</v>
      </c>
      <c r="G81" s="57">
        <v>7</v>
      </c>
      <c r="H81" s="49">
        <f t="shared" si="18"/>
        <v>5.8</v>
      </c>
      <c r="I81" s="50">
        <f t="shared" si="19"/>
        <v>29</v>
      </c>
      <c r="J81" s="51">
        <f t="shared" si="20"/>
        <v>0.57999999999999996</v>
      </c>
      <c r="K81" s="58">
        <v>5</v>
      </c>
      <c r="L81" s="58">
        <v>2</v>
      </c>
      <c r="M81" s="58">
        <v>5</v>
      </c>
      <c r="N81" s="58">
        <v>3</v>
      </c>
      <c r="O81" s="58">
        <v>4</v>
      </c>
      <c r="P81" s="49">
        <f t="shared" si="15"/>
        <v>3.8</v>
      </c>
      <c r="Q81" s="50">
        <f t="shared" si="21"/>
        <v>19</v>
      </c>
      <c r="R81" s="51">
        <f t="shared" si="22"/>
        <v>0.38</v>
      </c>
      <c r="S81" s="59">
        <v>7</v>
      </c>
      <c r="T81" s="59">
        <v>9</v>
      </c>
      <c r="U81" s="59">
        <v>8</v>
      </c>
      <c r="V81" s="59">
        <v>7</v>
      </c>
      <c r="W81" s="59">
        <v>8</v>
      </c>
      <c r="X81" s="49">
        <f t="shared" si="16"/>
        <v>7.8</v>
      </c>
      <c r="Y81" s="50">
        <f t="shared" si="23"/>
        <v>39</v>
      </c>
      <c r="Z81" s="51">
        <f t="shared" si="24"/>
        <v>0.78</v>
      </c>
      <c r="AA81" s="60">
        <v>8</v>
      </c>
      <c r="AB81" s="60">
        <v>10</v>
      </c>
      <c r="AC81" s="60">
        <v>9</v>
      </c>
      <c r="AD81" s="60">
        <v>7</v>
      </c>
      <c r="AE81" s="60">
        <v>9</v>
      </c>
      <c r="AF81" s="49">
        <f t="shared" si="17"/>
        <v>8.6</v>
      </c>
      <c r="AG81" s="50">
        <f t="shared" si="25"/>
        <v>43</v>
      </c>
      <c r="AH81" s="12">
        <f t="shared" si="26"/>
        <v>0.86</v>
      </c>
    </row>
    <row r="82" spans="1:34" x14ac:dyDescent="0.25">
      <c r="A82" s="55" t="s">
        <v>182</v>
      </c>
      <c r="B82" s="56">
        <v>20</v>
      </c>
      <c r="C82" s="57">
        <v>7</v>
      </c>
      <c r="D82" s="57">
        <v>6</v>
      </c>
      <c r="E82" s="57">
        <v>5</v>
      </c>
      <c r="F82" s="57">
        <v>4</v>
      </c>
      <c r="G82" s="57">
        <v>7</v>
      </c>
      <c r="H82" s="49">
        <f t="shared" si="18"/>
        <v>5.8</v>
      </c>
      <c r="I82" s="50">
        <f t="shared" si="19"/>
        <v>29</v>
      </c>
      <c r="J82" s="51">
        <f t="shared" si="20"/>
        <v>0.57999999999999996</v>
      </c>
      <c r="K82" s="58">
        <v>5</v>
      </c>
      <c r="L82" s="58">
        <v>2</v>
      </c>
      <c r="M82" s="58">
        <v>4</v>
      </c>
      <c r="N82" s="58">
        <v>3</v>
      </c>
      <c r="O82" s="58">
        <v>3</v>
      </c>
      <c r="P82" s="49">
        <f t="shared" si="15"/>
        <v>3.4</v>
      </c>
      <c r="Q82" s="50">
        <f t="shared" si="21"/>
        <v>17</v>
      </c>
      <c r="R82" s="51">
        <f t="shared" si="22"/>
        <v>0.34</v>
      </c>
      <c r="S82" s="59">
        <v>7</v>
      </c>
      <c r="T82" s="59">
        <v>9</v>
      </c>
      <c r="U82" s="59">
        <v>8</v>
      </c>
      <c r="V82" s="59">
        <v>7</v>
      </c>
      <c r="W82" s="59">
        <v>8</v>
      </c>
      <c r="X82" s="49">
        <f t="shared" si="16"/>
        <v>7.8</v>
      </c>
      <c r="Y82" s="50">
        <f t="shared" si="23"/>
        <v>39</v>
      </c>
      <c r="Z82" s="51">
        <f t="shared" si="24"/>
        <v>0.78</v>
      </c>
      <c r="AA82" s="60">
        <v>8</v>
      </c>
      <c r="AB82" s="60">
        <v>10</v>
      </c>
      <c r="AC82" s="60">
        <v>8</v>
      </c>
      <c r="AD82" s="60">
        <v>7</v>
      </c>
      <c r="AE82" s="60">
        <v>9</v>
      </c>
      <c r="AF82" s="49">
        <f t="shared" si="17"/>
        <v>8.4</v>
      </c>
      <c r="AG82" s="50">
        <f t="shared" si="25"/>
        <v>42</v>
      </c>
      <c r="AH82" s="12">
        <f t="shared" si="26"/>
        <v>0.84000000000000008</v>
      </c>
    </row>
    <row r="83" spans="1:34" x14ac:dyDescent="0.25">
      <c r="A83" s="55" t="s">
        <v>183</v>
      </c>
      <c r="B83" s="56">
        <v>21</v>
      </c>
      <c r="C83" s="57">
        <v>7</v>
      </c>
      <c r="D83" s="57">
        <v>6</v>
      </c>
      <c r="E83" s="57">
        <v>5</v>
      </c>
      <c r="F83" s="57">
        <v>4</v>
      </c>
      <c r="G83" s="57">
        <v>7</v>
      </c>
      <c r="H83" s="49">
        <f t="shared" si="18"/>
        <v>5.8</v>
      </c>
      <c r="I83" s="50">
        <f t="shared" si="19"/>
        <v>29</v>
      </c>
      <c r="J83" s="51">
        <f t="shared" si="20"/>
        <v>0.57999999999999996</v>
      </c>
      <c r="K83" s="58">
        <v>2</v>
      </c>
      <c r="L83" s="58">
        <v>1</v>
      </c>
      <c r="M83" s="58">
        <v>4</v>
      </c>
      <c r="N83" s="58">
        <v>3</v>
      </c>
      <c r="O83" s="58">
        <v>3</v>
      </c>
      <c r="P83" s="49">
        <f t="shared" si="15"/>
        <v>2.6</v>
      </c>
      <c r="Q83" s="50">
        <f t="shared" si="21"/>
        <v>13</v>
      </c>
      <c r="R83" s="51">
        <f t="shared" si="22"/>
        <v>0.26</v>
      </c>
      <c r="S83" s="59">
        <v>7</v>
      </c>
      <c r="T83" s="59">
        <v>9</v>
      </c>
      <c r="U83" s="59">
        <v>8</v>
      </c>
      <c r="V83" s="59">
        <v>7</v>
      </c>
      <c r="W83" s="59">
        <v>8</v>
      </c>
      <c r="X83" s="49">
        <f t="shared" si="16"/>
        <v>7.8</v>
      </c>
      <c r="Y83" s="50">
        <f t="shared" si="23"/>
        <v>39</v>
      </c>
      <c r="Z83" s="51">
        <f t="shared" si="24"/>
        <v>0.78</v>
      </c>
      <c r="AA83" s="60">
        <v>8</v>
      </c>
      <c r="AB83" s="60">
        <v>10</v>
      </c>
      <c r="AC83" s="60">
        <v>8</v>
      </c>
      <c r="AD83" s="60">
        <v>7</v>
      </c>
      <c r="AE83" s="60">
        <v>9</v>
      </c>
      <c r="AF83" s="49">
        <f t="shared" si="17"/>
        <v>8.4</v>
      </c>
      <c r="AG83" s="50">
        <f t="shared" si="25"/>
        <v>42</v>
      </c>
      <c r="AH83" s="12">
        <f t="shared" si="26"/>
        <v>0.84000000000000008</v>
      </c>
    </row>
    <row r="84" spans="1:34" x14ac:dyDescent="0.25">
      <c r="A84" s="55" t="s">
        <v>184</v>
      </c>
      <c r="B84" s="56">
        <v>22</v>
      </c>
      <c r="C84" s="57">
        <v>6</v>
      </c>
      <c r="D84" s="57">
        <v>5</v>
      </c>
      <c r="E84" s="57">
        <v>5</v>
      </c>
      <c r="F84" s="57">
        <v>3</v>
      </c>
      <c r="G84" s="57">
        <v>6</v>
      </c>
      <c r="H84" s="49">
        <f t="shared" si="18"/>
        <v>5</v>
      </c>
      <c r="I84" s="50">
        <f t="shared" si="19"/>
        <v>25</v>
      </c>
      <c r="J84" s="51">
        <f t="shared" si="20"/>
        <v>0.5</v>
      </c>
      <c r="K84" s="58">
        <v>2</v>
      </c>
      <c r="L84" s="58">
        <v>1</v>
      </c>
      <c r="M84" s="58">
        <v>1</v>
      </c>
      <c r="N84" s="58">
        <v>3</v>
      </c>
      <c r="O84" s="58">
        <v>3</v>
      </c>
      <c r="P84" s="49">
        <f t="shared" si="15"/>
        <v>2</v>
      </c>
      <c r="Q84" s="50">
        <f t="shared" si="21"/>
        <v>10</v>
      </c>
      <c r="R84" s="51">
        <f t="shared" si="22"/>
        <v>0.2</v>
      </c>
      <c r="S84" s="59">
        <v>7</v>
      </c>
      <c r="T84" s="59">
        <v>9</v>
      </c>
      <c r="U84" s="59">
        <v>7</v>
      </c>
      <c r="V84" s="59">
        <v>7</v>
      </c>
      <c r="W84" s="59">
        <v>7</v>
      </c>
      <c r="X84" s="49">
        <f t="shared" si="16"/>
        <v>7.4</v>
      </c>
      <c r="Y84" s="50">
        <f t="shared" si="23"/>
        <v>37</v>
      </c>
      <c r="Z84" s="51">
        <f t="shared" si="24"/>
        <v>0.74</v>
      </c>
      <c r="AA84" s="60">
        <v>8</v>
      </c>
      <c r="AB84" s="60">
        <v>10</v>
      </c>
      <c r="AC84" s="60">
        <v>8</v>
      </c>
      <c r="AD84" s="60">
        <v>7</v>
      </c>
      <c r="AE84" s="60">
        <v>9</v>
      </c>
      <c r="AF84" s="49">
        <f t="shared" si="17"/>
        <v>8.4</v>
      </c>
      <c r="AG84" s="50">
        <f t="shared" si="25"/>
        <v>42</v>
      </c>
      <c r="AH84" s="12">
        <f t="shared" si="26"/>
        <v>0.84000000000000008</v>
      </c>
    </row>
    <row r="85" spans="1:34" x14ac:dyDescent="0.25">
      <c r="A85" s="55" t="s">
        <v>185</v>
      </c>
      <c r="B85" s="56">
        <v>23</v>
      </c>
      <c r="C85" s="57">
        <v>6</v>
      </c>
      <c r="D85" s="57">
        <v>4</v>
      </c>
      <c r="E85" s="57">
        <v>5</v>
      </c>
      <c r="F85" s="57">
        <v>2</v>
      </c>
      <c r="G85" s="57">
        <v>5</v>
      </c>
      <c r="H85" s="49">
        <f t="shared" si="18"/>
        <v>4.4000000000000004</v>
      </c>
      <c r="I85" s="50">
        <f t="shared" si="19"/>
        <v>22</v>
      </c>
      <c r="J85" s="51">
        <f t="shared" si="20"/>
        <v>0.44</v>
      </c>
      <c r="K85" s="58">
        <v>2</v>
      </c>
      <c r="L85" s="58">
        <v>1</v>
      </c>
      <c r="M85" s="58">
        <v>1</v>
      </c>
      <c r="N85" s="58">
        <v>3</v>
      </c>
      <c r="O85" s="58">
        <v>3</v>
      </c>
      <c r="P85" s="49">
        <f t="shared" si="15"/>
        <v>2</v>
      </c>
      <c r="Q85" s="50">
        <f t="shared" si="21"/>
        <v>10</v>
      </c>
      <c r="R85" s="51">
        <f t="shared" si="22"/>
        <v>0.2</v>
      </c>
      <c r="S85" s="59">
        <v>7</v>
      </c>
      <c r="T85" s="59">
        <v>8</v>
      </c>
      <c r="U85" s="59">
        <v>7</v>
      </c>
      <c r="V85" s="59">
        <v>7</v>
      </c>
      <c r="W85" s="59">
        <v>6</v>
      </c>
      <c r="X85" s="49">
        <f t="shared" si="16"/>
        <v>7</v>
      </c>
      <c r="Y85" s="50">
        <f t="shared" si="23"/>
        <v>35</v>
      </c>
      <c r="Z85" s="51">
        <f t="shared" si="24"/>
        <v>0.7</v>
      </c>
      <c r="AA85" s="60">
        <v>7</v>
      </c>
      <c r="AB85" s="60">
        <v>9</v>
      </c>
      <c r="AC85" s="60">
        <v>8</v>
      </c>
      <c r="AD85" s="60">
        <v>7</v>
      </c>
      <c r="AE85" s="60">
        <v>9</v>
      </c>
      <c r="AF85" s="49">
        <f t="shared" si="17"/>
        <v>8</v>
      </c>
      <c r="AG85" s="50">
        <f t="shared" si="25"/>
        <v>40</v>
      </c>
      <c r="AH85" s="12">
        <f t="shared" si="26"/>
        <v>0.8</v>
      </c>
    </row>
    <row r="86" spans="1:34" x14ac:dyDescent="0.25">
      <c r="A86" s="55" t="s">
        <v>186</v>
      </c>
      <c r="B86" s="56">
        <v>24</v>
      </c>
      <c r="C86" s="57">
        <v>5</v>
      </c>
      <c r="D86" s="57">
        <v>4</v>
      </c>
      <c r="E86" s="57">
        <v>4</v>
      </c>
      <c r="F86" s="57">
        <v>2</v>
      </c>
      <c r="G86" s="57">
        <v>5</v>
      </c>
      <c r="H86" s="49">
        <f t="shared" si="18"/>
        <v>4</v>
      </c>
      <c r="I86" s="50">
        <f t="shared" si="19"/>
        <v>20</v>
      </c>
      <c r="J86" s="51">
        <f t="shared" si="20"/>
        <v>0.4</v>
      </c>
      <c r="K86" s="58">
        <v>1</v>
      </c>
      <c r="L86" s="58">
        <v>1</v>
      </c>
      <c r="M86" s="58">
        <v>1</v>
      </c>
      <c r="N86" s="58">
        <v>3</v>
      </c>
      <c r="O86" s="58">
        <v>3</v>
      </c>
      <c r="P86" s="49">
        <f t="shared" si="15"/>
        <v>1.8</v>
      </c>
      <c r="Q86" s="50">
        <f t="shared" si="21"/>
        <v>9</v>
      </c>
      <c r="R86" s="51">
        <f t="shared" si="22"/>
        <v>0.18</v>
      </c>
      <c r="S86" s="59">
        <v>7</v>
      </c>
      <c r="T86" s="59">
        <v>8</v>
      </c>
      <c r="U86" s="59">
        <v>6</v>
      </c>
      <c r="V86" s="59">
        <v>6</v>
      </c>
      <c r="W86" s="59">
        <v>6</v>
      </c>
      <c r="X86" s="49">
        <f t="shared" si="16"/>
        <v>6.6</v>
      </c>
      <c r="Y86" s="50">
        <f t="shared" si="23"/>
        <v>33</v>
      </c>
      <c r="Z86" s="51">
        <f t="shared" si="24"/>
        <v>0.66</v>
      </c>
      <c r="AA86" s="60">
        <v>7</v>
      </c>
      <c r="AB86" s="60">
        <v>9</v>
      </c>
      <c r="AC86" s="60">
        <v>8</v>
      </c>
      <c r="AD86" s="60">
        <v>7</v>
      </c>
      <c r="AE86" s="60">
        <v>9</v>
      </c>
      <c r="AF86" s="49">
        <f t="shared" si="17"/>
        <v>8</v>
      </c>
      <c r="AG86" s="50">
        <f t="shared" si="25"/>
        <v>40</v>
      </c>
      <c r="AH86" s="12">
        <f t="shared" si="26"/>
        <v>0.8</v>
      </c>
    </row>
    <row r="87" spans="1:34" x14ac:dyDescent="0.25">
      <c r="A87" s="55" t="s">
        <v>187</v>
      </c>
      <c r="B87" s="56">
        <v>25</v>
      </c>
      <c r="C87" s="57">
        <v>5</v>
      </c>
      <c r="D87" s="57">
        <v>4</v>
      </c>
      <c r="E87" s="57">
        <v>3</v>
      </c>
      <c r="F87" s="57">
        <v>2</v>
      </c>
      <c r="G87" s="57">
        <v>5</v>
      </c>
      <c r="H87" s="49">
        <f t="shared" si="18"/>
        <v>3.8</v>
      </c>
      <c r="I87" s="50">
        <f t="shared" si="19"/>
        <v>19</v>
      </c>
      <c r="J87" s="51">
        <f t="shared" si="20"/>
        <v>0.38</v>
      </c>
      <c r="K87" s="58">
        <v>1</v>
      </c>
      <c r="L87" s="58">
        <v>0</v>
      </c>
      <c r="M87" s="58">
        <v>1</v>
      </c>
      <c r="N87" s="58">
        <v>3</v>
      </c>
      <c r="O87" s="58">
        <v>3</v>
      </c>
      <c r="P87" s="49">
        <f t="shared" si="15"/>
        <v>1.6</v>
      </c>
      <c r="Q87" s="50">
        <f t="shared" si="21"/>
        <v>8</v>
      </c>
      <c r="R87" s="51">
        <f t="shared" si="22"/>
        <v>0.16</v>
      </c>
      <c r="S87" s="59">
        <v>7</v>
      </c>
      <c r="T87" s="59">
        <v>8</v>
      </c>
      <c r="U87" s="59">
        <v>6</v>
      </c>
      <c r="V87" s="59">
        <v>5</v>
      </c>
      <c r="W87" s="59">
        <v>6</v>
      </c>
      <c r="X87" s="49">
        <f t="shared" si="16"/>
        <v>6.4</v>
      </c>
      <c r="Y87" s="50">
        <f t="shared" si="23"/>
        <v>32</v>
      </c>
      <c r="Z87" s="51">
        <f t="shared" si="24"/>
        <v>0.64</v>
      </c>
      <c r="AA87" s="60">
        <v>7</v>
      </c>
      <c r="AB87" s="60">
        <v>8</v>
      </c>
      <c r="AC87" s="60">
        <v>8</v>
      </c>
      <c r="AD87" s="60">
        <v>7</v>
      </c>
      <c r="AE87" s="60">
        <v>9</v>
      </c>
      <c r="AF87" s="49">
        <f t="shared" si="17"/>
        <v>7.8</v>
      </c>
      <c r="AG87" s="50">
        <f t="shared" si="25"/>
        <v>39</v>
      </c>
      <c r="AH87" s="12">
        <f t="shared" si="26"/>
        <v>0.78</v>
      </c>
    </row>
    <row r="88" spans="1:34" x14ac:dyDescent="0.25">
      <c r="A88" s="55" t="s">
        <v>188</v>
      </c>
      <c r="B88" s="56">
        <v>26</v>
      </c>
      <c r="C88" s="57">
        <v>5</v>
      </c>
      <c r="D88" s="57">
        <v>4</v>
      </c>
      <c r="E88" s="57">
        <v>3</v>
      </c>
      <c r="F88" s="57">
        <v>2</v>
      </c>
      <c r="G88" s="57">
        <v>4</v>
      </c>
      <c r="H88" s="49">
        <f t="shared" si="18"/>
        <v>3.6</v>
      </c>
      <c r="I88" s="50">
        <f t="shared" si="19"/>
        <v>18</v>
      </c>
      <c r="J88" s="51">
        <f t="shared" si="20"/>
        <v>0.36</v>
      </c>
      <c r="K88" s="58">
        <v>1</v>
      </c>
      <c r="L88" s="58">
        <v>0</v>
      </c>
      <c r="M88" s="58">
        <v>1</v>
      </c>
      <c r="N88" s="58">
        <v>3</v>
      </c>
      <c r="O88" s="58">
        <v>3</v>
      </c>
      <c r="P88" s="49">
        <f t="shared" si="15"/>
        <v>1.6</v>
      </c>
      <c r="Q88" s="50">
        <f t="shared" si="21"/>
        <v>8</v>
      </c>
      <c r="R88" s="51">
        <f t="shared" si="22"/>
        <v>0.16</v>
      </c>
      <c r="S88" s="59">
        <v>7</v>
      </c>
      <c r="T88" s="59">
        <v>8</v>
      </c>
      <c r="U88" s="59">
        <v>6</v>
      </c>
      <c r="V88" s="59">
        <v>5</v>
      </c>
      <c r="W88" s="59">
        <v>5</v>
      </c>
      <c r="X88" s="49">
        <f t="shared" si="16"/>
        <v>6.2</v>
      </c>
      <c r="Y88" s="50">
        <f t="shared" si="23"/>
        <v>31</v>
      </c>
      <c r="Z88" s="51">
        <f t="shared" si="24"/>
        <v>0.62</v>
      </c>
      <c r="AA88" s="60">
        <v>7</v>
      </c>
      <c r="AB88" s="60">
        <v>8</v>
      </c>
      <c r="AC88" s="60">
        <v>8</v>
      </c>
      <c r="AD88" s="60">
        <v>7</v>
      </c>
      <c r="AE88" s="60">
        <v>8</v>
      </c>
      <c r="AF88" s="49">
        <f t="shared" si="17"/>
        <v>7.6</v>
      </c>
      <c r="AG88" s="50">
        <f t="shared" si="25"/>
        <v>38</v>
      </c>
      <c r="AH88" s="12">
        <f t="shared" si="26"/>
        <v>0.76</v>
      </c>
    </row>
    <row r="89" spans="1:34" x14ac:dyDescent="0.25">
      <c r="A89" s="55" t="s">
        <v>189</v>
      </c>
      <c r="B89" s="56">
        <v>27</v>
      </c>
      <c r="C89" s="57">
        <v>5</v>
      </c>
      <c r="D89" s="57">
        <v>4</v>
      </c>
      <c r="E89" s="57">
        <v>3</v>
      </c>
      <c r="F89" s="57">
        <v>2</v>
      </c>
      <c r="G89" s="57">
        <v>4</v>
      </c>
      <c r="H89" s="49">
        <f t="shared" si="18"/>
        <v>3.6</v>
      </c>
      <c r="I89" s="50">
        <f t="shared" si="19"/>
        <v>18</v>
      </c>
      <c r="J89" s="51">
        <f t="shared" si="20"/>
        <v>0.36</v>
      </c>
      <c r="K89" s="58">
        <v>1</v>
      </c>
      <c r="L89" s="58">
        <v>0</v>
      </c>
      <c r="M89" s="58">
        <v>1</v>
      </c>
      <c r="N89" s="58">
        <v>3</v>
      </c>
      <c r="O89" s="58">
        <v>3</v>
      </c>
      <c r="P89" s="49">
        <f t="shared" si="15"/>
        <v>1.6</v>
      </c>
      <c r="Q89" s="50">
        <f t="shared" si="21"/>
        <v>8</v>
      </c>
      <c r="R89" s="51">
        <f t="shared" si="22"/>
        <v>0.16</v>
      </c>
      <c r="S89" s="59">
        <v>7</v>
      </c>
      <c r="T89" s="59">
        <v>8</v>
      </c>
      <c r="U89" s="59">
        <v>6</v>
      </c>
      <c r="V89" s="59">
        <v>5</v>
      </c>
      <c r="W89" s="59">
        <v>4</v>
      </c>
      <c r="X89" s="49">
        <f t="shared" si="16"/>
        <v>6</v>
      </c>
      <c r="Y89" s="50">
        <f t="shared" si="23"/>
        <v>30</v>
      </c>
      <c r="Z89" s="51">
        <f t="shared" si="24"/>
        <v>0.6</v>
      </c>
      <c r="AA89" s="60">
        <v>7</v>
      </c>
      <c r="AB89" s="60">
        <v>8</v>
      </c>
      <c r="AC89" s="60">
        <v>7</v>
      </c>
      <c r="AD89" s="60">
        <v>7</v>
      </c>
      <c r="AE89" s="60">
        <v>8</v>
      </c>
      <c r="AF89" s="49">
        <f t="shared" si="17"/>
        <v>7.4</v>
      </c>
      <c r="AG89" s="50">
        <f t="shared" si="25"/>
        <v>37</v>
      </c>
      <c r="AH89" s="12">
        <f t="shared" si="26"/>
        <v>0.74</v>
      </c>
    </row>
    <row r="90" spans="1:34" x14ac:dyDescent="0.25">
      <c r="A90" s="55" t="s">
        <v>190</v>
      </c>
      <c r="B90" s="56">
        <v>28</v>
      </c>
      <c r="C90" s="57">
        <v>5</v>
      </c>
      <c r="D90" s="57">
        <v>4</v>
      </c>
      <c r="E90" s="57">
        <v>3</v>
      </c>
      <c r="F90" s="57">
        <v>2</v>
      </c>
      <c r="G90" s="57">
        <v>4</v>
      </c>
      <c r="H90" s="49">
        <f t="shared" si="18"/>
        <v>3.6</v>
      </c>
      <c r="I90" s="50">
        <f t="shared" si="19"/>
        <v>18</v>
      </c>
      <c r="J90" s="51">
        <f t="shared" si="20"/>
        <v>0.36</v>
      </c>
      <c r="K90" s="58">
        <v>1</v>
      </c>
      <c r="L90" s="58">
        <v>0</v>
      </c>
      <c r="M90" s="58">
        <v>1</v>
      </c>
      <c r="N90" s="58">
        <v>2</v>
      </c>
      <c r="O90" s="58">
        <v>2</v>
      </c>
      <c r="P90" s="49">
        <f t="shared" si="15"/>
        <v>1.2</v>
      </c>
      <c r="Q90" s="50">
        <f t="shared" si="21"/>
        <v>6</v>
      </c>
      <c r="R90" s="51">
        <f t="shared" si="22"/>
        <v>0.12</v>
      </c>
      <c r="S90" s="59">
        <v>6</v>
      </c>
      <c r="T90" s="59">
        <v>8</v>
      </c>
      <c r="U90" s="59">
        <v>6</v>
      </c>
      <c r="V90" s="59">
        <v>5</v>
      </c>
      <c r="W90" s="59">
        <v>4</v>
      </c>
      <c r="X90" s="49">
        <f t="shared" si="16"/>
        <v>5.8</v>
      </c>
      <c r="Y90" s="50">
        <f t="shared" si="23"/>
        <v>29</v>
      </c>
      <c r="Z90" s="51">
        <f t="shared" si="24"/>
        <v>0.57999999999999996</v>
      </c>
      <c r="AA90" s="60">
        <v>7</v>
      </c>
      <c r="AB90" s="60">
        <v>8</v>
      </c>
      <c r="AC90" s="60">
        <v>7</v>
      </c>
      <c r="AD90" s="60">
        <v>7</v>
      </c>
      <c r="AE90" s="60">
        <v>8</v>
      </c>
      <c r="AF90" s="49">
        <f t="shared" si="17"/>
        <v>7.4</v>
      </c>
      <c r="AG90" s="50">
        <f t="shared" si="25"/>
        <v>37</v>
      </c>
      <c r="AH90" s="12">
        <f t="shared" si="26"/>
        <v>0.74</v>
      </c>
    </row>
    <row r="92" spans="1:34" x14ac:dyDescent="0.25">
      <c r="A92" s="25" t="s">
        <v>157</v>
      </c>
      <c r="B92" s="25"/>
      <c r="C92" s="25">
        <v>350.59</v>
      </c>
      <c r="D92" s="25" t="s">
        <v>158</v>
      </c>
      <c r="F92" s="25"/>
      <c r="G92" s="25"/>
    </row>
    <row r="93" spans="1:34" x14ac:dyDescent="0.25">
      <c r="A93" t="s">
        <v>191</v>
      </c>
    </row>
    <row r="94" spans="1:34" x14ac:dyDescent="0.25">
      <c r="A94" t="s">
        <v>103</v>
      </c>
      <c r="E94" t="s">
        <v>104</v>
      </c>
      <c r="I94" t="s">
        <v>105</v>
      </c>
    </row>
    <row r="95" spans="1:34" x14ac:dyDescent="0.25">
      <c r="A95" t="s">
        <v>6</v>
      </c>
      <c r="B95" s="25" t="s">
        <v>107</v>
      </c>
      <c r="E95" t="s">
        <v>6</v>
      </c>
      <c r="F95" s="25" t="s">
        <v>107</v>
      </c>
      <c r="I95" t="s">
        <v>6</v>
      </c>
      <c r="J95" s="25" t="s">
        <v>107</v>
      </c>
    </row>
    <row r="96" spans="1:34" x14ac:dyDescent="0.25">
      <c r="A96" t="s">
        <v>108</v>
      </c>
      <c r="B96" s="25" t="s">
        <v>160</v>
      </c>
      <c r="C96" t="s">
        <v>161</v>
      </c>
      <c r="E96" t="s">
        <v>108</v>
      </c>
      <c r="F96" s="25" t="s">
        <v>160</v>
      </c>
      <c r="G96" t="s">
        <v>161</v>
      </c>
      <c r="I96" t="s">
        <v>108</v>
      </c>
      <c r="J96" s="25" t="s">
        <v>160</v>
      </c>
      <c r="K96" t="s">
        <v>161</v>
      </c>
    </row>
    <row r="97" spans="1:11" x14ac:dyDescent="0.25">
      <c r="A97">
        <v>0</v>
      </c>
      <c r="B97" s="96">
        <f>C97/350.59*1000</f>
        <v>2.7952879431814943</v>
      </c>
      <c r="C97">
        <v>0.98</v>
      </c>
      <c r="E97">
        <v>0</v>
      </c>
      <c r="F97" s="96">
        <f t="shared" ref="F97:F132" si="27">G97/350.59*1000</f>
        <v>0.82717704441085038</v>
      </c>
      <c r="G97">
        <v>0.28999999999999998</v>
      </c>
      <c r="I97">
        <v>0</v>
      </c>
      <c r="J97" s="96">
        <f t="shared" ref="J97:J133" si="28">K97/350.59*1000</f>
        <v>8.5570039076984503E-2</v>
      </c>
      <c r="K97">
        <v>0.03</v>
      </c>
    </row>
    <row r="98" spans="1:11" x14ac:dyDescent="0.25">
      <c r="A98">
        <v>0.25</v>
      </c>
      <c r="B98" s="96">
        <f t="shared" ref="B98:B135" si="29">C98/350.59*1000</f>
        <v>1.9395875524116493</v>
      </c>
      <c r="C98">
        <v>0.68</v>
      </c>
      <c r="E98">
        <v>1</v>
      </c>
      <c r="F98" s="96">
        <f t="shared" si="27"/>
        <v>0.3993268490259278</v>
      </c>
      <c r="G98">
        <v>0.14000000000000001</v>
      </c>
      <c r="I98">
        <v>1</v>
      </c>
      <c r="J98" s="96">
        <f t="shared" si="28"/>
        <v>5.7046692717989685E-2</v>
      </c>
      <c r="K98">
        <v>0.02</v>
      </c>
    </row>
    <row r="99" spans="1:11" x14ac:dyDescent="0.25">
      <c r="A99">
        <v>0.26</v>
      </c>
      <c r="B99" s="96">
        <f t="shared" si="29"/>
        <v>0</v>
      </c>
      <c r="C99">
        <v>0</v>
      </c>
      <c r="E99">
        <v>2</v>
      </c>
      <c r="F99" s="96">
        <f t="shared" si="27"/>
        <v>0.28523346358994839</v>
      </c>
      <c r="G99">
        <v>0.1</v>
      </c>
      <c r="I99">
        <v>2</v>
      </c>
      <c r="J99" s="96">
        <f t="shared" si="28"/>
        <v>2.8523346358994842E-2</v>
      </c>
      <c r="K99">
        <v>0.01</v>
      </c>
    </row>
    <row r="100" spans="1:11" x14ac:dyDescent="0.25">
      <c r="A100">
        <v>2</v>
      </c>
      <c r="B100" s="96">
        <f t="shared" si="29"/>
        <v>5.7046692717989685E-2</v>
      </c>
      <c r="C100">
        <v>0.02</v>
      </c>
      <c r="E100">
        <v>3</v>
      </c>
      <c r="F100" s="96">
        <f t="shared" si="27"/>
        <v>0.25671011723095355</v>
      </c>
      <c r="G100">
        <v>0.09</v>
      </c>
      <c r="I100">
        <v>3</v>
      </c>
      <c r="J100" s="96">
        <f t="shared" si="28"/>
        <v>2.8523346358994842E-2</v>
      </c>
      <c r="K100">
        <v>0.01</v>
      </c>
    </row>
    <row r="101" spans="1:11" x14ac:dyDescent="0.25">
      <c r="A101">
        <v>3</v>
      </c>
      <c r="B101" s="96">
        <f t="shared" si="29"/>
        <v>5.7046692717989685E-2</v>
      </c>
      <c r="C101">
        <v>0.02</v>
      </c>
      <c r="E101">
        <v>4</v>
      </c>
      <c r="F101" s="96">
        <f t="shared" si="27"/>
        <v>0.25671011723095355</v>
      </c>
      <c r="G101">
        <v>0.09</v>
      </c>
      <c r="I101">
        <v>3.02</v>
      </c>
      <c r="J101" s="96">
        <f t="shared" si="28"/>
        <v>0.11409338543597937</v>
      </c>
      <c r="K101">
        <v>0.04</v>
      </c>
    </row>
    <row r="102" spans="1:11" x14ac:dyDescent="0.25">
      <c r="A102">
        <v>4</v>
      </c>
      <c r="B102" s="96">
        <f t="shared" si="29"/>
        <v>5.7046692717989685E-2</v>
      </c>
      <c r="C102">
        <v>0.02</v>
      </c>
      <c r="E102">
        <v>4.01</v>
      </c>
      <c r="F102" s="96">
        <f t="shared" si="27"/>
        <v>0</v>
      </c>
      <c r="G102">
        <v>0</v>
      </c>
      <c r="I102">
        <v>4</v>
      </c>
      <c r="J102" s="96">
        <f t="shared" si="28"/>
        <v>8.5570039076984503E-2</v>
      </c>
      <c r="K102">
        <v>0.03</v>
      </c>
    </row>
    <row r="103" spans="1:11" x14ac:dyDescent="0.25">
      <c r="A103">
        <v>5</v>
      </c>
      <c r="B103" s="96">
        <f t="shared" si="29"/>
        <v>8.5570039076984503E-2</v>
      </c>
      <c r="C103">
        <v>0.03</v>
      </c>
      <c r="E103">
        <v>5</v>
      </c>
      <c r="F103" s="96">
        <f t="shared" si="27"/>
        <v>2.8523346358994842E-2</v>
      </c>
      <c r="G103">
        <v>0.01</v>
      </c>
      <c r="I103">
        <v>5</v>
      </c>
      <c r="J103" s="96">
        <f t="shared" si="28"/>
        <v>5.7046692717989685E-2</v>
      </c>
      <c r="K103">
        <v>0.02</v>
      </c>
    </row>
    <row r="104" spans="1:11" x14ac:dyDescent="0.25">
      <c r="A104">
        <v>6</v>
      </c>
      <c r="B104" s="96">
        <f t="shared" si="29"/>
        <v>8.5570039076984503E-2</v>
      </c>
      <c r="C104">
        <v>0.03</v>
      </c>
      <c r="E104">
        <v>6</v>
      </c>
      <c r="F104" s="96">
        <f t="shared" si="27"/>
        <v>5.7046692717989685E-2</v>
      </c>
      <c r="G104">
        <v>0.02</v>
      </c>
      <c r="I104">
        <v>6</v>
      </c>
      <c r="J104" s="96">
        <f t="shared" si="28"/>
        <v>5.7046692717989685E-2</v>
      </c>
      <c r="K104">
        <v>0.02</v>
      </c>
    </row>
    <row r="105" spans="1:11" x14ac:dyDescent="0.25">
      <c r="A105">
        <v>6.99</v>
      </c>
      <c r="B105" s="96">
        <f t="shared" si="29"/>
        <v>8.5570039076984503E-2</v>
      </c>
      <c r="C105">
        <v>0.03</v>
      </c>
      <c r="E105">
        <v>6.99</v>
      </c>
      <c r="F105" s="96">
        <f t="shared" si="27"/>
        <v>5.7046692717989685E-2</v>
      </c>
      <c r="G105">
        <v>0.02</v>
      </c>
      <c r="I105">
        <v>6.98</v>
      </c>
      <c r="J105" s="96">
        <f t="shared" si="28"/>
        <v>8.5570039076984503E-2</v>
      </c>
      <c r="K105">
        <v>0.03</v>
      </c>
    </row>
    <row r="106" spans="1:11" x14ac:dyDescent="0.25">
      <c r="A106">
        <v>7</v>
      </c>
      <c r="B106" s="96">
        <f t="shared" si="29"/>
        <v>2.7952879431814943</v>
      </c>
      <c r="C106">
        <v>0.98</v>
      </c>
      <c r="E106">
        <v>7</v>
      </c>
      <c r="F106" s="96">
        <f t="shared" si="27"/>
        <v>0.85570039076984517</v>
      </c>
      <c r="G106">
        <v>0.3</v>
      </c>
      <c r="I106">
        <v>7</v>
      </c>
      <c r="J106" s="96">
        <f t="shared" si="28"/>
        <v>8.5570039076984503E-2</v>
      </c>
      <c r="K106">
        <v>0.03</v>
      </c>
    </row>
    <row r="107" spans="1:11" x14ac:dyDescent="0.25">
      <c r="A107">
        <v>7.25</v>
      </c>
      <c r="B107" s="96">
        <f t="shared" si="29"/>
        <v>2.0251575914886333</v>
      </c>
      <c r="C107">
        <v>0.71</v>
      </c>
      <c r="E107">
        <v>8</v>
      </c>
      <c r="F107" s="96">
        <f t="shared" si="27"/>
        <v>0.45637354174391748</v>
      </c>
      <c r="G107">
        <v>0.16</v>
      </c>
      <c r="I107">
        <v>8</v>
      </c>
      <c r="J107" s="96">
        <f t="shared" si="28"/>
        <v>5.7046692717989685E-2</v>
      </c>
      <c r="K107">
        <v>0.02</v>
      </c>
    </row>
    <row r="108" spans="1:11" x14ac:dyDescent="0.25">
      <c r="A108">
        <v>7.26</v>
      </c>
      <c r="B108" s="96">
        <f t="shared" si="29"/>
        <v>0</v>
      </c>
      <c r="C108">
        <v>0</v>
      </c>
      <c r="E108">
        <v>9</v>
      </c>
      <c r="F108" s="96">
        <f t="shared" si="27"/>
        <v>0.37080350266693296</v>
      </c>
      <c r="G108">
        <v>0.13</v>
      </c>
      <c r="I108">
        <v>9</v>
      </c>
      <c r="J108" s="96">
        <f t="shared" si="28"/>
        <v>5.7046692717989685E-2</v>
      </c>
      <c r="K108">
        <v>0.02</v>
      </c>
    </row>
    <row r="109" spans="1:11" x14ac:dyDescent="0.25">
      <c r="A109">
        <v>8</v>
      </c>
      <c r="B109" s="96">
        <f t="shared" si="29"/>
        <v>5.7046692717989685E-2</v>
      </c>
      <c r="C109">
        <v>0.02</v>
      </c>
      <c r="E109">
        <v>10.039999999999999</v>
      </c>
      <c r="F109" s="96">
        <f t="shared" si="27"/>
        <v>0.37080350266693296</v>
      </c>
      <c r="G109">
        <v>0.13</v>
      </c>
      <c r="I109">
        <v>10</v>
      </c>
      <c r="J109" s="96">
        <f t="shared" si="28"/>
        <v>2.8523346358994842E-2</v>
      </c>
      <c r="K109">
        <v>0.01</v>
      </c>
    </row>
    <row r="110" spans="1:11" x14ac:dyDescent="0.25">
      <c r="A110">
        <v>9</v>
      </c>
      <c r="B110" s="96">
        <f t="shared" si="29"/>
        <v>5.7046692717989685E-2</v>
      </c>
      <c r="C110">
        <v>0.02</v>
      </c>
      <c r="E110">
        <v>11</v>
      </c>
      <c r="F110" s="96">
        <f t="shared" si="27"/>
        <v>0.34228015630793801</v>
      </c>
      <c r="G110">
        <v>0.12</v>
      </c>
      <c r="I110">
        <v>10.039999999999999</v>
      </c>
      <c r="J110" s="96">
        <f t="shared" si="28"/>
        <v>0.14261673179497419</v>
      </c>
      <c r="K110">
        <v>0.05</v>
      </c>
    </row>
    <row r="111" spans="1:11" x14ac:dyDescent="0.25">
      <c r="A111">
        <v>10.039999999999999</v>
      </c>
      <c r="B111" s="96">
        <f t="shared" si="29"/>
        <v>8.5570039076984503E-2</v>
      </c>
      <c r="C111">
        <v>0.03</v>
      </c>
      <c r="E111">
        <v>11.01</v>
      </c>
      <c r="F111" s="96">
        <f t="shared" si="27"/>
        <v>0</v>
      </c>
      <c r="G111">
        <v>0</v>
      </c>
      <c r="I111">
        <v>11</v>
      </c>
      <c r="J111" s="96">
        <f t="shared" si="28"/>
        <v>8.5570039076984503E-2</v>
      </c>
      <c r="K111">
        <v>0.03</v>
      </c>
    </row>
    <row r="112" spans="1:11" x14ac:dyDescent="0.25">
      <c r="A112">
        <v>11</v>
      </c>
      <c r="B112" s="96">
        <f t="shared" si="29"/>
        <v>8.5570039076984503E-2</v>
      </c>
      <c r="C112">
        <v>0.03</v>
      </c>
      <c r="E112">
        <v>12</v>
      </c>
      <c r="F112" s="96">
        <f t="shared" si="27"/>
        <v>2.8523346358994842E-2</v>
      </c>
      <c r="G112">
        <v>0.01</v>
      </c>
      <c r="I112">
        <v>12</v>
      </c>
      <c r="J112" s="96">
        <f t="shared" si="28"/>
        <v>8.5570039076984503E-2</v>
      </c>
      <c r="K112">
        <v>0.03</v>
      </c>
    </row>
    <row r="113" spans="1:11" x14ac:dyDescent="0.25">
      <c r="A113">
        <v>12</v>
      </c>
      <c r="B113" s="96">
        <f t="shared" si="29"/>
        <v>8.5570039076984503E-2</v>
      </c>
      <c r="C113">
        <v>0.03</v>
      </c>
      <c r="E113">
        <v>13</v>
      </c>
      <c r="F113" s="96">
        <f t="shared" si="27"/>
        <v>2.8523346358994842E-2</v>
      </c>
      <c r="G113">
        <v>0.01</v>
      </c>
      <c r="I113">
        <v>13</v>
      </c>
      <c r="J113" s="96">
        <f t="shared" si="28"/>
        <v>8.5570039076984503E-2</v>
      </c>
      <c r="K113">
        <v>0.03</v>
      </c>
    </row>
    <row r="114" spans="1:11" x14ac:dyDescent="0.25">
      <c r="A114">
        <v>13</v>
      </c>
      <c r="B114" s="96">
        <f t="shared" si="29"/>
        <v>0.11409338543597937</v>
      </c>
      <c r="C114">
        <v>0.04</v>
      </c>
      <c r="E114">
        <v>14</v>
      </c>
      <c r="F114" s="96">
        <f t="shared" si="27"/>
        <v>5.7046692717989685E-2</v>
      </c>
      <c r="G114">
        <v>0.02</v>
      </c>
      <c r="I114">
        <v>13.02</v>
      </c>
      <c r="J114" s="96">
        <f t="shared" si="28"/>
        <v>0.11409338543597937</v>
      </c>
      <c r="K114">
        <v>0.04</v>
      </c>
    </row>
    <row r="115" spans="1:11" x14ac:dyDescent="0.25">
      <c r="A115">
        <v>14</v>
      </c>
      <c r="B115" s="96">
        <f t="shared" si="29"/>
        <v>0.14261673179497419</v>
      </c>
      <c r="C115">
        <v>0.05</v>
      </c>
      <c r="E115">
        <v>14.01</v>
      </c>
      <c r="F115" s="96">
        <f t="shared" si="27"/>
        <v>0.91274708348783495</v>
      </c>
      <c r="G115">
        <v>0.32</v>
      </c>
      <c r="I115">
        <v>14</v>
      </c>
      <c r="J115" s="96">
        <f t="shared" si="28"/>
        <v>5.7046692717989685E-2</v>
      </c>
      <c r="K115">
        <v>0.02</v>
      </c>
    </row>
    <row r="116" spans="1:11" x14ac:dyDescent="0.25">
      <c r="A116">
        <v>14.01</v>
      </c>
      <c r="B116" s="96">
        <f t="shared" si="29"/>
        <v>2.7382412504635041</v>
      </c>
      <c r="C116">
        <v>0.96</v>
      </c>
      <c r="E116">
        <v>15</v>
      </c>
      <c r="F116" s="96">
        <f t="shared" si="27"/>
        <v>0.48489688810291232</v>
      </c>
      <c r="G116">
        <v>0.17</v>
      </c>
      <c r="I116">
        <v>15</v>
      </c>
      <c r="J116" s="96">
        <f t="shared" si="28"/>
        <v>5.7046692717989685E-2</v>
      </c>
      <c r="K116">
        <v>0.02</v>
      </c>
    </row>
    <row r="117" spans="1:11" x14ac:dyDescent="0.25">
      <c r="A117">
        <v>14.26</v>
      </c>
      <c r="B117" s="96">
        <f t="shared" si="29"/>
        <v>2.1107276305656182</v>
      </c>
      <c r="C117">
        <v>0.74</v>
      </c>
      <c r="E117">
        <v>16</v>
      </c>
      <c r="F117" s="96">
        <f t="shared" si="27"/>
        <v>0.37080350266693296</v>
      </c>
      <c r="G117">
        <v>0.13</v>
      </c>
      <c r="I117">
        <v>16</v>
      </c>
      <c r="J117" s="96">
        <f t="shared" si="28"/>
        <v>5.7046692717989685E-2</v>
      </c>
      <c r="K117">
        <v>0.02</v>
      </c>
    </row>
    <row r="118" spans="1:11" x14ac:dyDescent="0.25">
      <c r="A118">
        <v>14.27</v>
      </c>
      <c r="B118" s="96">
        <f t="shared" si="29"/>
        <v>0</v>
      </c>
      <c r="C118">
        <v>0</v>
      </c>
      <c r="E118">
        <v>17</v>
      </c>
      <c r="F118" s="96">
        <f t="shared" si="27"/>
        <v>0.37080350266693296</v>
      </c>
      <c r="G118">
        <v>0.13</v>
      </c>
      <c r="I118">
        <v>16.02</v>
      </c>
      <c r="J118" s="96">
        <f t="shared" si="28"/>
        <v>0.14261673179497419</v>
      </c>
      <c r="K118">
        <v>0.05</v>
      </c>
    </row>
    <row r="119" spans="1:11" x14ac:dyDescent="0.25">
      <c r="A119">
        <v>15</v>
      </c>
      <c r="B119" s="96">
        <f t="shared" si="29"/>
        <v>8.5570039076984503E-2</v>
      </c>
      <c r="C119">
        <v>0.03</v>
      </c>
      <c r="E119">
        <v>18</v>
      </c>
      <c r="F119" s="96">
        <f t="shared" si="27"/>
        <v>0.37080350266693296</v>
      </c>
      <c r="G119">
        <v>0.13</v>
      </c>
      <c r="I119">
        <v>17</v>
      </c>
      <c r="J119" s="96">
        <f t="shared" si="28"/>
        <v>8.5570039076984503E-2</v>
      </c>
      <c r="K119">
        <v>0.03</v>
      </c>
    </row>
    <row r="120" spans="1:11" x14ac:dyDescent="0.25">
      <c r="A120">
        <v>16</v>
      </c>
      <c r="B120" s="96">
        <f t="shared" si="29"/>
        <v>0.11409338543597937</v>
      </c>
      <c r="C120">
        <v>0.04</v>
      </c>
      <c r="E120">
        <v>18.010000000000002</v>
      </c>
      <c r="F120" s="96">
        <f t="shared" si="27"/>
        <v>0</v>
      </c>
      <c r="G120">
        <v>0</v>
      </c>
      <c r="I120">
        <v>18</v>
      </c>
      <c r="J120" s="96">
        <f t="shared" si="28"/>
        <v>8.5570039076984503E-2</v>
      </c>
      <c r="K120">
        <v>0.03</v>
      </c>
    </row>
    <row r="121" spans="1:11" x14ac:dyDescent="0.25">
      <c r="A121">
        <v>17</v>
      </c>
      <c r="B121" s="96">
        <f t="shared" si="29"/>
        <v>0.11409338543597937</v>
      </c>
      <c r="C121">
        <v>0.04</v>
      </c>
      <c r="E121">
        <v>19</v>
      </c>
      <c r="F121" s="96">
        <f t="shared" si="27"/>
        <v>2.8523346358994842E-2</v>
      </c>
      <c r="G121">
        <v>0.01</v>
      </c>
      <c r="I121">
        <v>19</v>
      </c>
      <c r="J121" s="96">
        <f t="shared" si="28"/>
        <v>0.11409338543597937</v>
      </c>
      <c r="K121">
        <v>0.04</v>
      </c>
    </row>
    <row r="122" spans="1:11" x14ac:dyDescent="0.25">
      <c r="A122">
        <v>18</v>
      </c>
      <c r="B122" s="96">
        <f t="shared" si="29"/>
        <v>0.14261673179497419</v>
      </c>
      <c r="C122">
        <v>0.05</v>
      </c>
      <c r="E122">
        <v>20</v>
      </c>
      <c r="F122" s="96">
        <f t="shared" si="27"/>
        <v>2.8523346358994842E-2</v>
      </c>
      <c r="G122">
        <v>0.01</v>
      </c>
      <c r="I122">
        <v>19.02</v>
      </c>
      <c r="J122" s="96">
        <f t="shared" si="28"/>
        <v>0.11409338543597937</v>
      </c>
      <c r="K122">
        <v>0.04</v>
      </c>
    </row>
    <row r="123" spans="1:11" x14ac:dyDescent="0.25">
      <c r="A123">
        <v>19</v>
      </c>
      <c r="B123" s="96">
        <f t="shared" si="29"/>
        <v>0.17114007815396901</v>
      </c>
      <c r="C123">
        <v>0.06</v>
      </c>
      <c r="E123">
        <v>21</v>
      </c>
      <c r="F123" s="96">
        <f t="shared" si="27"/>
        <v>2.8523346358994842E-2</v>
      </c>
      <c r="G123">
        <v>0.01</v>
      </c>
      <c r="I123">
        <v>20</v>
      </c>
      <c r="J123" s="96">
        <f t="shared" si="28"/>
        <v>5.7046692717989685E-2</v>
      </c>
      <c r="K123">
        <v>0.02</v>
      </c>
    </row>
    <row r="124" spans="1:11" x14ac:dyDescent="0.25">
      <c r="A124">
        <v>20</v>
      </c>
      <c r="B124" s="96">
        <f t="shared" si="29"/>
        <v>0.14261673179497419</v>
      </c>
      <c r="C124">
        <v>0.05</v>
      </c>
      <c r="E124">
        <v>21.02</v>
      </c>
      <c r="F124" s="96">
        <f t="shared" si="27"/>
        <v>0.88422373712884006</v>
      </c>
      <c r="G124">
        <v>0.31</v>
      </c>
      <c r="I124">
        <v>21</v>
      </c>
      <c r="J124" s="96">
        <f t="shared" si="28"/>
        <v>5.7046692717989685E-2</v>
      </c>
      <c r="K124">
        <v>0.02</v>
      </c>
    </row>
    <row r="125" spans="1:11" x14ac:dyDescent="0.25">
      <c r="A125">
        <v>21</v>
      </c>
      <c r="B125" s="96">
        <f t="shared" si="29"/>
        <v>0.14261673179497419</v>
      </c>
      <c r="C125">
        <v>0.05</v>
      </c>
      <c r="E125">
        <v>22</v>
      </c>
      <c r="F125" s="96">
        <f t="shared" si="27"/>
        <v>0.45637354174391748</v>
      </c>
      <c r="G125">
        <v>0.16</v>
      </c>
      <c r="I125">
        <v>22</v>
      </c>
      <c r="J125" s="96">
        <f t="shared" si="28"/>
        <v>5.7046692717989685E-2</v>
      </c>
      <c r="K125">
        <v>0.02</v>
      </c>
    </row>
    <row r="126" spans="1:11" x14ac:dyDescent="0.25">
      <c r="A126">
        <v>21.02</v>
      </c>
      <c r="B126" s="96">
        <f t="shared" si="29"/>
        <v>2.9093813286174735</v>
      </c>
      <c r="C126">
        <v>1.02</v>
      </c>
      <c r="E126">
        <v>23</v>
      </c>
      <c r="F126" s="96">
        <f t="shared" si="27"/>
        <v>0.34228015630793801</v>
      </c>
      <c r="G126">
        <v>0.12</v>
      </c>
      <c r="I126">
        <v>22.02</v>
      </c>
      <c r="J126" s="96">
        <f t="shared" si="28"/>
        <v>0.14261673179497419</v>
      </c>
      <c r="K126">
        <v>0.05</v>
      </c>
    </row>
    <row r="127" spans="1:11" x14ac:dyDescent="0.25">
      <c r="A127">
        <v>21.27</v>
      </c>
      <c r="B127" s="96">
        <f t="shared" si="29"/>
        <v>2.1107276305656182</v>
      </c>
      <c r="C127">
        <v>0.74</v>
      </c>
      <c r="E127">
        <v>24</v>
      </c>
      <c r="F127" s="96">
        <f t="shared" si="27"/>
        <v>0.28523346358994839</v>
      </c>
      <c r="G127">
        <v>0.1</v>
      </c>
      <c r="I127">
        <v>23</v>
      </c>
      <c r="J127" s="96">
        <f t="shared" si="28"/>
        <v>8.5570039076984503E-2</v>
      </c>
      <c r="K127">
        <v>0.03</v>
      </c>
    </row>
    <row r="128" spans="1:11" x14ac:dyDescent="0.25">
      <c r="A128">
        <v>21.28</v>
      </c>
      <c r="B128" s="96">
        <f t="shared" si="29"/>
        <v>0</v>
      </c>
      <c r="C128">
        <v>0</v>
      </c>
      <c r="E128">
        <v>25</v>
      </c>
      <c r="F128" s="96">
        <f t="shared" si="27"/>
        <v>0.25671011723095355</v>
      </c>
      <c r="G128">
        <v>0.09</v>
      </c>
      <c r="I128">
        <v>24</v>
      </c>
      <c r="J128" s="96">
        <f t="shared" si="28"/>
        <v>8.5570039076984503E-2</v>
      </c>
      <c r="K128">
        <v>0.03</v>
      </c>
    </row>
    <row r="129" spans="1:11" x14ac:dyDescent="0.25">
      <c r="A129">
        <v>22</v>
      </c>
      <c r="B129" s="96">
        <f t="shared" si="29"/>
        <v>5.7046692717989685E-2</v>
      </c>
      <c r="C129">
        <v>0.02</v>
      </c>
      <c r="E129">
        <v>25.01</v>
      </c>
      <c r="F129" s="96">
        <f t="shared" si="27"/>
        <v>0</v>
      </c>
      <c r="G129">
        <v>0</v>
      </c>
      <c r="I129">
        <v>25</v>
      </c>
      <c r="J129" s="96">
        <f t="shared" si="28"/>
        <v>8.5570039076984503E-2</v>
      </c>
      <c r="K129">
        <v>0.03</v>
      </c>
    </row>
    <row r="130" spans="1:11" x14ac:dyDescent="0.25">
      <c r="A130">
        <v>23</v>
      </c>
      <c r="B130" s="96">
        <f t="shared" si="29"/>
        <v>5.7046692717989685E-2</v>
      </c>
      <c r="C130">
        <v>0.02</v>
      </c>
      <c r="E130">
        <v>26</v>
      </c>
      <c r="F130" s="96">
        <f t="shared" si="27"/>
        <v>0</v>
      </c>
      <c r="G130">
        <v>0</v>
      </c>
      <c r="I130">
        <v>25.02</v>
      </c>
      <c r="J130" s="96">
        <f t="shared" si="28"/>
        <v>0.11409338543597937</v>
      </c>
      <c r="K130">
        <v>0.04</v>
      </c>
    </row>
    <row r="131" spans="1:11" x14ac:dyDescent="0.25">
      <c r="A131">
        <v>24</v>
      </c>
      <c r="B131" s="96">
        <f t="shared" si="29"/>
        <v>8.5570039076984503E-2</v>
      </c>
      <c r="C131">
        <v>0.03</v>
      </c>
      <c r="E131">
        <v>27</v>
      </c>
      <c r="F131" s="96">
        <f t="shared" si="27"/>
        <v>0</v>
      </c>
      <c r="G131">
        <v>0</v>
      </c>
      <c r="I131">
        <v>26</v>
      </c>
      <c r="J131" s="96">
        <f t="shared" si="28"/>
        <v>8.5570039076984503E-2</v>
      </c>
      <c r="K131">
        <v>0.03</v>
      </c>
    </row>
    <row r="132" spans="1:11" x14ac:dyDescent="0.25">
      <c r="A132">
        <v>25</v>
      </c>
      <c r="B132" s="96">
        <f t="shared" si="29"/>
        <v>8.5570039076984503E-2</v>
      </c>
      <c r="C132">
        <v>0.03</v>
      </c>
      <c r="E132">
        <v>28</v>
      </c>
      <c r="F132" s="96">
        <f t="shared" si="27"/>
        <v>2.8523346358994842E-2</v>
      </c>
      <c r="G132">
        <v>0.01</v>
      </c>
      <c r="I132">
        <v>27</v>
      </c>
      <c r="J132" s="96">
        <f t="shared" si="28"/>
        <v>5.7046692717989685E-2</v>
      </c>
      <c r="K132">
        <v>0.02</v>
      </c>
    </row>
    <row r="133" spans="1:11" x14ac:dyDescent="0.25">
      <c r="A133">
        <v>26</v>
      </c>
      <c r="B133" s="96">
        <f t="shared" si="29"/>
        <v>0.11409338543597937</v>
      </c>
      <c r="C133">
        <v>0.04</v>
      </c>
      <c r="I133">
        <v>28</v>
      </c>
      <c r="J133" s="96">
        <f t="shared" si="28"/>
        <v>5.7046692717989685E-2</v>
      </c>
      <c r="K133">
        <v>0.02</v>
      </c>
    </row>
    <row r="134" spans="1:11" x14ac:dyDescent="0.25">
      <c r="A134">
        <v>27</v>
      </c>
      <c r="B134" s="96">
        <f t="shared" si="29"/>
        <v>0.11409338543597937</v>
      </c>
      <c r="C134">
        <v>0.04</v>
      </c>
    </row>
    <row r="135" spans="1:11" x14ac:dyDescent="0.25">
      <c r="A135">
        <v>28</v>
      </c>
      <c r="B135" s="96">
        <f t="shared" si="29"/>
        <v>0.11409338543597937</v>
      </c>
      <c r="C135">
        <v>0.04</v>
      </c>
    </row>
  </sheetData>
  <mergeCells count="20">
    <mergeCell ref="A6:B6"/>
    <mergeCell ref="A5:B5"/>
    <mergeCell ref="C5:I5"/>
    <mergeCell ref="K5:Q5"/>
    <mergeCell ref="S5:Y5"/>
    <mergeCell ref="AA5:AG5"/>
    <mergeCell ref="C7:G7"/>
    <mergeCell ref="K7:O7"/>
    <mergeCell ref="S7:W7"/>
    <mergeCell ref="AA7:AE7"/>
    <mergeCell ref="A59:B59"/>
    <mergeCell ref="C59:I59"/>
    <mergeCell ref="K59:Q59"/>
    <mergeCell ref="S59:Y59"/>
    <mergeCell ref="AA59:AG59"/>
    <mergeCell ref="A60:B60"/>
    <mergeCell ref="C61:G61"/>
    <mergeCell ref="K61:O61"/>
    <mergeCell ref="S61:W61"/>
    <mergeCell ref="AA61:AE6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60" zoomScaleNormal="60" workbookViewId="0">
      <selection activeCell="A2" sqref="A2"/>
    </sheetView>
  </sheetViews>
  <sheetFormatPr defaultRowHeight="15" x14ac:dyDescent="0.25"/>
  <cols>
    <col min="8" max="9" width="18.140625" customWidth="1"/>
    <col min="10" max="10" width="18.85546875" customWidth="1"/>
    <col min="12" max="12" width="12" customWidth="1"/>
    <col min="13" max="13" width="16.7109375" customWidth="1"/>
    <col min="14" max="14" width="20.28515625" customWidth="1"/>
    <col min="15" max="15" width="14.42578125" customWidth="1"/>
    <col min="17" max="17" width="13.85546875" customWidth="1"/>
    <col min="18" max="18" width="22.7109375" customWidth="1"/>
  </cols>
  <sheetData>
    <row r="1" spans="1:6" ht="21" x14ac:dyDescent="0.35">
      <c r="A1" s="26" t="s">
        <v>192</v>
      </c>
    </row>
    <row r="2" spans="1:6" x14ac:dyDescent="0.25">
      <c r="A2" t="s">
        <v>201</v>
      </c>
    </row>
    <row r="3" spans="1:6" ht="48" customHeight="1" x14ac:dyDescent="0.25">
      <c r="B3" s="20" t="s">
        <v>193</v>
      </c>
    </row>
    <row r="4" spans="1:6" x14ac:dyDescent="0.25">
      <c r="B4" t="s">
        <v>200</v>
      </c>
    </row>
    <row r="5" spans="1:6" x14ac:dyDescent="0.25">
      <c r="B5" s="97" t="s">
        <v>194</v>
      </c>
      <c r="C5" s="97" t="s">
        <v>11</v>
      </c>
      <c r="D5" s="97" t="s">
        <v>10</v>
      </c>
      <c r="E5" s="97" t="s">
        <v>8</v>
      </c>
      <c r="F5" s="97" t="s">
        <v>7</v>
      </c>
    </row>
    <row r="6" spans="1:6" x14ac:dyDescent="0.25">
      <c r="B6" s="28">
        <v>0</v>
      </c>
      <c r="C6" s="28">
        <v>70</v>
      </c>
      <c r="D6" s="28">
        <v>70</v>
      </c>
      <c r="E6" s="28">
        <v>70</v>
      </c>
      <c r="F6" s="28">
        <v>60</v>
      </c>
    </row>
    <row r="7" spans="1:6" x14ac:dyDescent="0.25">
      <c r="B7" s="28">
        <v>1</v>
      </c>
      <c r="C7" s="28">
        <v>66</v>
      </c>
      <c r="D7" s="28">
        <v>65</v>
      </c>
      <c r="E7" s="28">
        <v>65</v>
      </c>
      <c r="F7" s="28">
        <v>55</v>
      </c>
    </row>
    <row r="8" spans="1:6" x14ac:dyDescent="0.25">
      <c r="B8" s="28">
        <v>2</v>
      </c>
      <c r="C8" s="28">
        <v>61</v>
      </c>
      <c r="D8" s="28">
        <v>59</v>
      </c>
      <c r="E8" s="28">
        <v>59</v>
      </c>
      <c r="F8" s="28">
        <v>53</v>
      </c>
    </row>
    <row r="9" spans="1:6" x14ac:dyDescent="0.25">
      <c r="B9" s="28">
        <v>3</v>
      </c>
      <c r="C9" s="28">
        <v>55</v>
      </c>
      <c r="D9" s="28">
        <v>56</v>
      </c>
      <c r="E9" s="28">
        <v>55</v>
      </c>
      <c r="F9" s="28">
        <v>51</v>
      </c>
    </row>
    <row r="10" spans="1:6" x14ac:dyDescent="0.25">
      <c r="B10" s="28">
        <v>4</v>
      </c>
      <c r="C10" s="28">
        <v>31</v>
      </c>
      <c r="D10" s="28">
        <v>54</v>
      </c>
      <c r="E10" s="28">
        <v>53</v>
      </c>
      <c r="F10" s="28">
        <v>51</v>
      </c>
    </row>
    <row r="11" spans="1:6" x14ac:dyDescent="0.25">
      <c r="B11" s="28">
        <v>5</v>
      </c>
      <c r="C11" s="28">
        <v>31</v>
      </c>
      <c r="D11" s="28">
        <v>50</v>
      </c>
      <c r="E11" s="28">
        <v>51</v>
      </c>
      <c r="F11" s="28">
        <v>51</v>
      </c>
    </row>
    <row r="12" spans="1:6" x14ac:dyDescent="0.25">
      <c r="B12" s="28">
        <v>6</v>
      </c>
      <c r="C12" s="28">
        <v>29</v>
      </c>
      <c r="D12" s="28">
        <v>47</v>
      </c>
      <c r="E12" s="28">
        <v>48</v>
      </c>
      <c r="F12" s="28">
        <v>51</v>
      </c>
    </row>
    <row r="13" spans="1:6" x14ac:dyDescent="0.25">
      <c r="B13" s="28">
        <v>7</v>
      </c>
      <c r="C13" s="28">
        <v>26</v>
      </c>
      <c r="D13" s="28">
        <v>46</v>
      </c>
      <c r="E13" s="28">
        <v>46</v>
      </c>
      <c r="F13" s="28">
        <v>48</v>
      </c>
    </row>
    <row r="14" spans="1:6" x14ac:dyDescent="0.25">
      <c r="B14" s="28">
        <v>8</v>
      </c>
      <c r="C14" s="28">
        <v>24</v>
      </c>
      <c r="D14" s="28">
        <v>46</v>
      </c>
      <c r="E14" s="28">
        <v>46</v>
      </c>
      <c r="F14" s="28">
        <v>48</v>
      </c>
    </row>
    <row r="15" spans="1:6" x14ac:dyDescent="0.25">
      <c r="B15" s="28">
        <v>9</v>
      </c>
      <c r="C15" s="28">
        <v>22</v>
      </c>
      <c r="D15" s="28">
        <v>40</v>
      </c>
      <c r="E15" s="28">
        <v>46</v>
      </c>
      <c r="F15" s="28">
        <v>46</v>
      </c>
    </row>
    <row r="16" spans="1:6" x14ac:dyDescent="0.25">
      <c r="B16" s="28">
        <v>10</v>
      </c>
      <c r="C16" s="28">
        <v>21</v>
      </c>
      <c r="D16" s="28">
        <v>23</v>
      </c>
      <c r="E16" s="28">
        <v>44</v>
      </c>
      <c r="F16" s="28">
        <v>45</v>
      </c>
    </row>
    <row r="17" spans="2:18" x14ac:dyDescent="0.25">
      <c r="B17" s="28">
        <v>11</v>
      </c>
      <c r="C17" s="28">
        <v>19</v>
      </c>
      <c r="D17" s="28">
        <v>22</v>
      </c>
      <c r="E17" s="28">
        <v>41</v>
      </c>
      <c r="F17" s="28">
        <v>44</v>
      </c>
    </row>
    <row r="18" spans="2:18" x14ac:dyDescent="0.25">
      <c r="B18" s="28">
        <v>12</v>
      </c>
      <c r="C18" s="28">
        <v>17</v>
      </c>
      <c r="D18" s="28">
        <v>22</v>
      </c>
      <c r="E18" s="28">
        <v>40</v>
      </c>
      <c r="F18" s="28">
        <v>42</v>
      </c>
    </row>
    <row r="19" spans="2:18" x14ac:dyDescent="0.25">
      <c r="B19" s="28">
        <v>13</v>
      </c>
      <c r="C19" s="28">
        <v>14</v>
      </c>
      <c r="D19" s="28">
        <v>21</v>
      </c>
      <c r="E19" s="28">
        <v>40</v>
      </c>
      <c r="F19" s="28">
        <v>41</v>
      </c>
    </row>
    <row r="20" spans="2:18" x14ac:dyDescent="0.25">
      <c r="B20" s="28">
        <v>14</v>
      </c>
      <c r="C20" s="28">
        <v>14</v>
      </c>
      <c r="D20" s="28">
        <v>18</v>
      </c>
      <c r="E20" s="28">
        <v>40</v>
      </c>
      <c r="F20" s="28">
        <v>41</v>
      </c>
    </row>
    <row r="21" spans="2:18" x14ac:dyDescent="0.25">
      <c r="B21" s="28">
        <v>15</v>
      </c>
      <c r="C21" s="28">
        <v>13</v>
      </c>
      <c r="D21" s="28">
        <v>17</v>
      </c>
      <c r="E21" s="28">
        <v>39</v>
      </c>
      <c r="F21" s="28">
        <v>40</v>
      </c>
    </row>
    <row r="22" spans="2:18" x14ac:dyDescent="0.25">
      <c r="B22" s="28">
        <v>16</v>
      </c>
      <c r="C22" s="28">
        <v>11</v>
      </c>
      <c r="D22" s="28">
        <v>17</v>
      </c>
      <c r="E22" s="28">
        <v>38</v>
      </c>
      <c r="F22" s="28">
        <v>38</v>
      </c>
    </row>
    <row r="23" spans="2:18" x14ac:dyDescent="0.25">
      <c r="B23" s="28">
        <v>17</v>
      </c>
      <c r="C23" s="28">
        <v>11</v>
      </c>
      <c r="D23" s="28">
        <v>13</v>
      </c>
      <c r="E23" s="28">
        <v>36</v>
      </c>
      <c r="F23" s="28">
        <v>38</v>
      </c>
    </row>
    <row r="24" spans="2:18" x14ac:dyDescent="0.25">
      <c r="B24" s="28">
        <v>18</v>
      </c>
      <c r="C24" s="28">
        <v>10</v>
      </c>
      <c r="D24" s="28">
        <v>13</v>
      </c>
      <c r="E24" s="28">
        <v>33</v>
      </c>
      <c r="F24" s="28">
        <v>37</v>
      </c>
    </row>
    <row r="25" spans="2:18" x14ac:dyDescent="0.25">
      <c r="B25" s="28">
        <v>19</v>
      </c>
      <c r="C25" s="28">
        <v>9</v>
      </c>
      <c r="D25" s="28">
        <v>13</v>
      </c>
      <c r="E25" s="28">
        <v>28</v>
      </c>
      <c r="F25" s="28">
        <v>37</v>
      </c>
    </row>
    <row r="26" spans="2:18" x14ac:dyDescent="0.25">
      <c r="B26" s="28">
        <v>20</v>
      </c>
      <c r="C26" s="28">
        <v>8</v>
      </c>
      <c r="D26" s="28">
        <v>11</v>
      </c>
      <c r="E26" s="28">
        <v>24</v>
      </c>
      <c r="F26" s="28">
        <v>37</v>
      </c>
    </row>
    <row r="27" spans="2:18" x14ac:dyDescent="0.25">
      <c r="B27" s="28">
        <v>21</v>
      </c>
      <c r="C27" s="28">
        <v>8</v>
      </c>
      <c r="D27" s="28">
        <v>11</v>
      </c>
      <c r="E27" s="28">
        <v>23</v>
      </c>
      <c r="F27" s="28">
        <v>37</v>
      </c>
    </row>
    <row r="28" spans="2:18" x14ac:dyDescent="0.25">
      <c r="B28" s="28">
        <v>22</v>
      </c>
      <c r="C28" s="28">
        <v>8</v>
      </c>
      <c r="D28" s="28">
        <v>11</v>
      </c>
      <c r="E28" s="28">
        <v>19</v>
      </c>
      <c r="F28" s="28">
        <v>36</v>
      </c>
    </row>
    <row r="30" spans="2:18" x14ac:dyDescent="0.25">
      <c r="H30" s="20" t="s">
        <v>114</v>
      </c>
      <c r="L30" s="20" t="s">
        <v>115</v>
      </c>
      <c r="P30" s="20" t="s">
        <v>116</v>
      </c>
    </row>
    <row r="31" spans="2:18" ht="15.75" thickBot="1" x14ac:dyDescent="0.3"/>
    <row r="32" spans="2:18" ht="48" thickBot="1" x14ac:dyDescent="0.3">
      <c r="H32" s="98" t="s">
        <v>195</v>
      </c>
      <c r="I32" s="99" t="s">
        <v>196</v>
      </c>
      <c r="J32" s="99" t="s">
        <v>197</v>
      </c>
      <c r="L32" s="98" t="s">
        <v>195</v>
      </c>
      <c r="M32" s="99" t="s">
        <v>196</v>
      </c>
      <c r="N32" s="99" t="s">
        <v>197</v>
      </c>
      <c r="P32" s="100" t="s">
        <v>6</v>
      </c>
      <c r="Q32" s="142" t="s">
        <v>196</v>
      </c>
      <c r="R32" s="142" t="s">
        <v>197</v>
      </c>
    </row>
    <row r="33" spans="8:18" ht="16.5" thickBot="1" x14ac:dyDescent="0.3">
      <c r="H33" s="101">
        <v>0</v>
      </c>
      <c r="I33" s="102">
        <v>102.65</v>
      </c>
      <c r="J33" s="103" t="s">
        <v>23</v>
      </c>
      <c r="L33" s="101">
        <v>0</v>
      </c>
      <c r="M33" s="102">
        <v>100.78</v>
      </c>
      <c r="N33" s="103" t="s">
        <v>23</v>
      </c>
      <c r="P33" s="104" t="s">
        <v>118</v>
      </c>
      <c r="Q33" s="143"/>
      <c r="R33" s="143"/>
    </row>
    <row r="34" spans="8:18" ht="32.25" thickBot="1" x14ac:dyDescent="0.3">
      <c r="H34" s="101">
        <v>1.02</v>
      </c>
      <c r="I34" s="102">
        <v>97.59</v>
      </c>
      <c r="J34" s="103" t="s">
        <v>23</v>
      </c>
      <c r="L34" s="101">
        <v>1.02</v>
      </c>
      <c r="M34" s="102">
        <v>106.32</v>
      </c>
      <c r="N34" s="103" t="s">
        <v>23</v>
      </c>
      <c r="P34" s="101">
        <v>0</v>
      </c>
      <c r="Q34" s="102">
        <v>100.6</v>
      </c>
      <c r="R34" s="103" t="s">
        <v>23</v>
      </c>
    </row>
    <row r="35" spans="8:18" ht="48" thickBot="1" x14ac:dyDescent="0.3">
      <c r="H35" s="101">
        <v>1.03</v>
      </c>
      <c r="I35" s="102">
        <v>0</v>
      </c>
      <c r="J35" s="103" t="s">
        <v>198</v>
      </c>
      <c r="L35" s="101">
        <v>1.03</v>
      </c>
      <c r="M35" s="102">
        <v>0</v>
      </c>
      <c r="N35" s="103" t="s">
        <v>198</v>
      </c>
      <c r="P35" s="101">
        <v>1.02</v>
      </c>
      <c r="Q35" s="102">
        <v>94.61</v>
      </c>
      <c r="R35" s="103" t="s">
        <v>23</v>
      </c>
    </row>
    <row r="36" spans="8:18" ht="48" thickBot="1" x14ac:dyDescent="0.3">
      <c r="H36" s="101">
        <v>2.99</v>
      </c>
      <c r="I36" s="102">
        <v>0</v>
      </c>
      <c r="J36" s="103" t="s">
        <v>23</v>
      </c>
      <c r="L36" s="101">
        <v>8</v>
      </c>
      <c r="M36" s="102">
        <v>0</v>
      </c>
      <c r="N36" s="103" t="s">
        <v>23</v>
      </c>
      <c r="P36" s="101">
        <v>1.03</v>
      </c>
      <c r="Q36" s="102">
        <v>0</v>
      </c>
      <c r="R36" s="103" t="s">
        <v>198</v>
      </c>
    </row>
    <row r="37" spans="8:18" ht="32.25" thickBot="1" x14ac:dyDescent="0.3">
      <c r="H37" s="101">
        <v>3.01</v>
      </c>
      <c r="I37" s="102">
        <v>103.88</v>
      </c>
      <c r="J37" s="103" t="s">
        <v>23</v>
      </c>
      <c r="L37" s="101">
        <v>8.01</v>
      </c>
      <c r="M37" s="102">
        <v>103.56</v>
      </c>
      <c r="N37" s="103" t="s">
        <v>23</v>
      </c>
      <c r="P37" s="101">
        <v>7.03</v>
      </c>
      <c r="Q37" s="102">
        <v>0</v>
      </c>
      <c r="R37" s="103" t="s">
        <v>23</v>
      </c>
    </row>
    <row r="38" spans="8:18" ht="16.5" thickBot="1" x14ac:dyDescent="0.3">
      <c r="H38" s="101">
        <v>4.01</v>
      </c>
      <c r="I38" s="102">
        <v>98.19</v>
      </c>
      <c r="J38" s="103" t="s">
        <v>23</v>
      </c>
      <c r="L38" s="101">
        <v>9</v>
      </c>
      <c r="M38" s="102">
        <v>95.82</v>
      </c>
      <c r="N38" s="103" t="s">
        <v>23</v>
      </c>
      <c r="P38" s="101">
        <v>14.02</v>
      </c>
      <c r="Q38" s="102">
        <v>0</v>
      </c>
      <c r="R38" s="103" t="s">
        <v>23</v>
      </c>
    </row>
    <row r="39" spans="8:18" ht="32.25" thickBot="1" x14ac:dyDescent="0.3">
      <c r="H39" s="101">
        <v>4.0199999999999996</v>
      </c>
      <c r="I39" s="102">
        <v>0</v>
      </c>
      <c r="J39" s="103" t="s">
        <v>198</v>
      </c>
      <c r="L39" s="101">
        <v>9.01</v>
      </c>
      <c r="M39" s="102">
        <v>0</v>
      </c>
      <c r="N39" s="103" t="s">
        <v>198</v>
      </c>
      <c r="P39" s="101">
        <v>16</v>
      </c>
      <c r="Q39" s="102">
        <v>0</v>
      </c>
      <c r="R39" s="103" t="s">
        <v>23</v>
      </c>
    </row>
    <row r="40" spans="8:18" ht="16.5" thickBot="1" x14ac:dyDescent="0.3">
      <c r="H40" s="101">
        <v>11.01</v>
      </c>
      <c r="I40" s="102">
        <v>0</v>
      </c>
      <c r="J40" s="103" t="s">
        <v>23</v>
      </c>
      <c r="L40" s="101">
        <v>15</v>
      </c>
      <c r="M40" s="102">
        <v>0</v>
      </c>
      <c r="N40" s="103" t="s">
        <v>23</v>
      </c>
      <c r="P40" s="101">
        <v>16.010000000000002</v>
      </c>
      <c r="Q40" s="102">
        <v>100.58</v>
      </c>
      <c r="R40" s="103" t="s">
        <v>23</v>
      </c>
    </row>
    <row r="41" spans="8:18" ht="48" thickBot="1" x14ac:dyDescent="0.3">
      <c r="H41" s="101">
        <v>18.010000000000002</v>
      </c>
      <c r="I41" s="102">
        <v>0</v>
      </c>
      <c r="J41" s="103" t="s">
        <v>23</v>
      </c>
      <c r="L41" s="101">
        <v>22.01</v>
      </c>
      <c r="M41" s="102">
        <v>0</v>
      </c>
      <c r="N41" s="103" t="s">
        <v>199</v>
      </c>
      <c r="P41" s="101">
        <v>17</v>
      </c>
      <c r="Q41" s="102">
        <v>96.51</v>
      </c>
      <c r="R41" s="103" t="s">
        <v>23</v>
      </c>
    </row>
    <row r="42" spans="8:18" ht="63.75" thickBot="1" x14ac:dyDescent="0.3">
      <c r="H42" s="101">
        <v>22.01</v>
      </c>
      <c r="I42" s="102">
        <v>0</v>
      </c>
      <c r="J42" s="103" t="s">
        <v>199</v>
      </c>
      <c r="P42" s="101">
        <v>17.010000000000002</v>
      </c>
      <c r="Q42" s="102">
        <v>0</v>
      </c>
      <c r="R42" s="103" t="s">
        <v>198</v>
      </c>
    </row>
    <row r="43" spans="8:18" ht="16.5" thickBot="1" x14ac:dyDescent="0.3">
      <c r="P43" s="101">
        <v>22.01</v>
      </c>
      <c r="Q43" s="102">
        <v>9.85</v>
      </c>
      <c r="R43" s="103" t="s">
        <v>23</v>
      </c>
    </row>
  </sheetData>
  <mergeCells count="2">
    <mergeCell ref="Q32:Q33"/>
    <mergeCell ref="R32:R3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zoomScale="70" zoomScaleNormal="70" workbookViewId="0">
      <selection activeCell="K2" sqref="K2"/>
    </sheetView>
  </sheetViews>
  <sheetFormatPr defaultRowHeight="15" x14ac:dyDescent="0.25"/>
  <sheetData>
    <row r="1" spans="1:18" ht="21" x14ac:dyDescent="0.35">
      <c r="A1" s="26" t="s">
        <v>202</v>
      </c>
    </row>
    <row r="2" spans="1:18" ht="15.75" x14ac:dyDescent="0.25">
      <c r="K2" s="121" t="s">
        <v>211</v>
      </c>
    </row>
    <row r="3" spans="1:18" ht="15.75" x14ac:dyDescent="0.25">
      <c r="A3" s="105" t="s">
        <v>203</v>
      </c>
      <c r="K3" s="105" t="s">
        <v>203</v>
      </c>
    </row>
    <row r="4" spans="1:18" ht="38.25" x14ac:dyDescent="0.25">
      <c r="A4" s="106" t="s">
        <v>38</v>
      </c>
      <c r="B4" s="107" t="s">
        <v>204</v>
      </c>
      <c r="C4" s="108" t="s">
        <v>66</v>
      </c>
      <c r="D4" s="108" t="s">
        <v>66</v>
      </c>
      <c r="E4" s="108" t="s">
        <v>66</v>
      </c>
      <c r="F4" s="108" t="s">
        <v>66</v>
      </c>
      <c r="G4" s="108" t="s">
        <v>66</v>
      </c>
      <c r="I4" t="s">
        <v>38</v>
      </c>
      <c r="K4" s="109" t="s">
        <v>11</v>
      </c>
      <c r="L4" s="109" t="s">
        <v>10</v>
      </c>
      <c r="M4" s="109" t="s">
        <v>8</v>
      </c>
      <c r="N4" s="109" t="s">
        <v>44</v>
      </c>
      <c r="O4" s="109" t="s">
        <v>45</v>
      </c>
      <c r="P4" s="109" t="s">
        <v>49</v>
      </c>
      <c r="Q4" s="109" t="s">
        <v>50</v>
      </c>
      <c r="R4" s="109" t="s">
        <v>205</v>
      </c>
    </row>
    <row r="5" spans="1:18" x14ac:dyDescent="0.25">
      <c r="A5" s="106"/>
      <c r="B5" s="110" t="s">
        <v>119</v>
      </c>
      <c r="C5" s="108">
        <v>0</v>
      </c>
      <c r="D5" s="108">
        <v>1</v>
      </c>
      <c r="E5" s="108">
        <v>2</v>
      </c>
      <c r="F5" s="108">
        <v>3</v>
      </c>
      <c r="G5" s="108">
        <v>4</v>
      </c>
      <c r="I5" t="s">
        <v>204</v>
      </c>
      <c r="J5" t="s">
        <v>119</v>
      </c>
      <c r="K5" s="109">
        <v>30110.751281813951</v>
      </c>
      <c r="L5" s="109">
        <v>20422.741586454627</v>
      </c>
      <c r="M5" s="109">
        <v>14906.025732680309</v>
      </c>
      <c r="N5" s="109">
        <v>10456.140778177465</v>
      </c>
      <c r="O5" s="109">
        <v>7701.890160948622</v>
      </c>
      <c r="P5" s="109">
        <v>5400.1281577440468</v>
      </c>
      <c r="Q5" s="109">
        <v>3862.2401820346749</v>
      </c>
      <c r="R5" s="109">
        <v>0</v>
      </c>
    </row>
    <row r="6" spans="1:18" x14ac:dyDescent="0.25">
      <c r="A6" s="106"/>
      <c r="B6" s="111"/>
      <c r="C6" s="108" t="s">
        <v>13</v>
      </c>
      <c r="D6" s="108" t="s">
        <v>13</v>
      </c>
      <c r="E6" s="108" t="s">
        <v>13</v>
      </c>
      <c r="F6" s="108" t="s">
        <v>13</v>
      </c>
      <c r="G6" s="108" t="s">
        <v>13</v>
      </c>
      <c r="I6">
        <v>0</v>
      </c>
      <c r="J6" t="s">
        <v>13</v>
      </c>
      <c r="K6" s="109">
        <v>20</v>
      </c>
      <c r="L6" s="109">
        <v>20</v>
      </c>
      <c r="M6" s="109">
        <v>20</v>
      </c>
      <c r="N6" s="109">
        <v>20</v>
      </c>
      <c r="O6" s="109">
        <v>20</v>
      </c>
      <c r="P6" s="109">
        <v>20</v>
      </c>
      <c r="Q6" s="109">
        <v>20</v>
      </c>
      <c r="R6" s="109">
        <v>20</v>
      </c>
    </row>
    <row r="7" spans="1:18" x14ac:dyDescent="0.25">
      <c r="A7" s="106" t="s">
        <v>11</v>
      </c>
      <c r="B7" s="109">
        <v>30110.751281813951</v>
      </c>
      <c r="C7" s="112">
        <v>20</v>
      </c>
      <c r="D7" s="112">
        <v>15</v>
      </c>
      <c r="E7" s="112">
        <v>1</v>
      </c>
      <c r="F7" s="112">
        <v>0</v>
      </c>
      <c r="G7" s="112">
        <v>0</v>
      </c>
      <c r="I7">
        <v>1</v>
      </c>
      <c r="J7" t="s">
        <v>13</v>
      </c>
      <c r="K7" s="109">
        <v>15</v>
      </c>
      <c r="L7" s="109">
        <v>18</v>
      </c>
      <c r="M7" s="109">
        <v>17</v>
      </c>
      <c r="N7" s="109">
        <v>19</v>
      </c>
      <c r="O7" s="109">
        <v>18</v>
      </c>
      <c r="P7" s="109">
        <v>19</v>
      </c>
      <c r="Q7" s="109">
        <v>20</v>
      </c>
      <c r="R7" s="109">
        <v>20</v>
      </c>
    </row>
    <row r="8" spans="1:18" x14ac:dyDescent="0.25">
      <c r="A8" s="106" t="s">
        <v>10</v>
      </c>
      <c r="B8" s="109">
        <v>20422.741586454627</v>
      </c>
      <c r="C8" s="112">
        <v>20</v>
      </c>
      <c r="D8" s="112">
        <v>18</v>
      </c>
      <c r="E8" s="112">
        <v>6</v>
      </c>
      <c r="F8" s="112">
        <v>0</v>
      </c>
      <c r="G8" s="112">
        <v>0</v>
      </c>
      <c r="I8">
        <v>2</v>
      </c>
      <c r="J8" t="s">
        <v>13</v>
      </c>
      <c r="K8" s="109">
        <v>1</v>
      </c>
      <c r="L8" s="109">
        <v>6</v>
      </c>
      <c r="M8" s="109">
        <v>15</v>
      </c>
      <c r="N8" s="109">
        <v>19</v>
      </c>
      <c r="O8" s="109">
        <v>17</v>
      </c>
      <c r="P8" s="109">
        <v>19</v>
      </c>
      <c r="Q8" s="109">
        <v>20</v>
      </c>
      <c r="R8" s="109">
        <v>20</v>
      </c>
    </row>
    <row r="9" spans="1:18" x14ac:dyDescent="0.25">
      <c r="A9" s="106" t="s">
        <v>8</v>
      </c>
      <c r="B9" s="109">
        <v>14906.025732680309</v>
      </c>
      <c r="C9" s="112">
        <v>20</v>
      </c>
      <c r="D9" s="112">
        <v>17</v>
      </c>
      <c r="E9" s="112">
        <v>15</v>
      </c>
      <c r="F9" s="112">
        <v>6</v>
      </c>
      <c r="G9" s="112">
        <v>0</v>
      </c>
      <c r="I9">
        <v>3</v>
      </c>
      <c r="J9" t="s">
        <v>13</v>
      </c>
      <c r="K9" s="109">
        <v>0</v>
      </c>
      <c r="L9" s="109">
        <v>0</v>
      </c>
      <c r="M9" s="109">
        <v>6</v>
      </c>
      <c r="N9" s="109">
        <v>13</v>
      </c>
      <c r="O9" s="109">
        <v>15</v>
      </c>
      <c r="P9" s="109">
        <v>19</v>
      </c>
      <c r="Q9" s="109">
        <v>19</v>
      </c>
      <c r="R9" s="109">
        <v>20</v>
      </c>
    </row>
    <row r="10" spans="1:18" x14ac:dyDescent="0.25">
      <c r="A10" s="106" t="s">
        <v>44</v>
      </c>
      <c r="B10" s="109">
        <v>10456.140778177465</v>
      </c>
      <c r="C10" s="112">
        <v>20</v>
      </c>
      <c r="D10" s="112">
        <v>19</v>
      </c>
      <c r="E10" s="112">
        <v>19</v>
      </c>
      <c r="F10" s="112">
        <v>13</v>
      </c>
      <c r="G10" s="112">
        <v>8</v>
      </c>
      <c r="I10">
        <v>4</v>
      </c>
      <c r="J10" t="s">
        <v>13</v>
      </c>
      <c r="K10" s="109">
        <v>0</v>
      </c>
      <c r="L10" s="109">
        <v>0</v>
      </c>
      <c r="M10" s="109">
        <v>0</v>
      </c>
      <c r="N10" s="109">
        <v>8</v>
      </c>
      <c r="O10" s="109">
        <v>13</v>
      </c>
      <c r="P10" s="109">
        <v>17</v>
      </c>
      <c r="Q10" s="109">
        <v>18</v>
      </c>
      <c r="R10" s="109">
        <v>20</v>
      </c>
    </row>
    <row r="11" spans="1:18" x14ac:dyDescent="0.25">
      <c r="A11" s="106" t="s">
        <v>45</v>
      </c>
      <c r="B11" s="109">
        <v>7701.890160948622</v>
      </c>
      <c r="C11" s="112">
        <v>20</v>
      </c>
      <c r="D11" s="112">
        <v>18</v>
      </c>
      <c r="E11" s="112">
        <v>17</v>
      </c>
      <c r="F11" s="112">
        <v>15</v>
      </c>
      <c r="G11" s="112">
        <v>13</v>
      </c>
    </row>
    <row r="12" spans="1:18" x14ac:dyDescent="0.25">
      <c r="A12" s="106" t="s">
        <v>49</v>
      </c>
      <c r="B12" s="109">
        <v>5400.1281577440468</v>
      </c>
      <c r="C12" s="112">
        <v>20</v>
      </c>
      <c r="D12" s="112">
        <v>19</v>
      </c>
      <c r="E12" s="112">
        <v>19</v>
      </c>
      <c r="F12" s="112">
        <v>19</v>
      </c>
      <c r="G12" s="112">
        <v>17</v>
      </c>
    </row>
    <row r="13" spans="1:18" x14ac:dyDescent="0.25">
      <c r="A13" s="106" t="s">
        <v>50</v>
      </c>
      <c r="B13" s="109">
        <v>3862.2401820346749</v>
      </c>
      <c r="C13" s="112">
        <v>20</v>
      </c>
      <c r="D13" s="112">
        <v>20</v>
      </c>
      <c r="E13" s="112">
        <v>20</v>
      </c>
      <c r="F13" s="112">
        <v>19</v>
      </c>
      <c r="G13" s="112">
        <v>18</v>
      </c>
      <c r="K13" s="13" t="s">
        <v>15</v>
      </c>
      <c r="L13" s="13"/>
      <c r="M13" s="13"/>
      <c r="N13" s="14">
        <v>1</v>
      </c>
    </row>
    <row r="14" spans="1:18" x14ac:dyDescent="0.25">
      <c r="A14" s="106" t="s">
        <v>205</v>
      </c>
      <c r="B14" s="109">
        <v>0</v>
      </c>
      <c r="C14" s="112">
        <v>20</v>
      </c>
      <c r="D14" s="112">
        <v>20</v>
      </c>
      <c r="E14" s="112">
        <v>20</v>
      </c>
      <c r="F14" s="112">
        <v>20</v>
      </c>
      <c r="G14" s="112">
        <v>20</v>
      </c>
      <c r="K14" s="16" t="s">
        <v>16</v>
      </c>
      <c r="L14" s="16"/>
      <c r="M14" s="16"/>
      <c r="N14" s="17">
        <v>30111</v>
      </c>
    </row>
    <row r="15" spans="1:18" ht="64.5" x14ac:dyDescent="0.25">
      <c r="K15" s="9" t="s">
        <v>6</v>
      </c>
      <c r="L15" s="9" t="s">
        <v>5</v>
      </c>
      <c r="M15" s="8" t="s">
        <v>4</v>
      </c>
      <c r="N15" s="7" t="s">
        <v>3</v>
      </c>
    </row>
    <row r="16" spans="1:18" ht="15.75" x14ac:dyDescent="0.25">
      <c r="A16" s="105" t="s">
        <v>206</v>
      </c>
      <c r="K16" s="6" t="s">
        <v>2</v>
      </c>
      <c r="L16" s="6" t="s">
        <v>1</v>
      </c>
      <c r="M16" s="5" t="s">
        <v>0</v>
      </c>
      <c r="N16" s="4"/>
    </row>
    <row r="17" spans="1:14" x14ac:dyDescent="0.25">
      <c r="K17">
        <v>0</v>
      </c>
      <c r="L17" s="109">
        <v>20</v>
      </c>
      <c r="M17">
        <v>20</v>
      </c>
      <c r="N17" s="12">
        <f>L17/20</f>
        <v>1</v>
      </c>
    </row>
    <row r="18" spans="1:14" x14ac:dyDescent="0.25">
      <c r="A18" s="113" t="s">
        <v>14</v>
      </c>
      <c r="B18" s="113" t="s">
        <v>207</v>
      </c>
      <c r="D18" t="s">
        <v>14</v>
      </c>
      <c r="E18" t="s">
        <v>208</v>
      </c>
      <c r="F18" t="s">
        <v>63</v>
      </c>
      <c r="G18" t="s">
        <v>208</v>
      </c>
      <c r="K18">
        <v>1</v>
      </c>
      <c r="L18" s="109">
        <v>15</v>
      </c>
      <c r="M18" s="109">
        <v>20</v>
      </c>
      <c r="N18" s="12">
        <f>L18/20</f>
        <v>0.75</v>
      </c>
    </row>
    <row r="19" spans="1:14" x14ac:dyDescent="0.25">
      <c r="A19" s="113" t="s">
        <v>2</v>
      </c>
      <c r="B19" s="113" t="s">
        <v>119</v>
      </c>
      <c r="D19" t="s">
        <v>2</v>
      </c>
      <c r="E19" t="s">
        <v>209</v>
      </c>
      <c r="G19" t="s">
        <v>7</v>
      </c>
      <c r="K19">
        <v>2</v>
      </c>
      <c r="L19" s="109">
        <v>1</v>
      </c>
      <c r="M19" s="109">
        <v>15</v>
      </c>
      <c r="N19" s="12">
        <f>L19/20</f>
        <v>0.05</v>
      </c>
    </row>
    <row r="20" spans="1:14" x14ac:dyDescent="0.25">
      <c r="A20" s="114"/>
      <c r="D20">
        <v>0</v>
      </c>
      <c r="E20">
        <v>80</v>
      </c>
      <c r="F20">
        <v>1</v>
      </c>
      <c r="G20">
        <v>80</v>
      </c>
      <c r="K20">
        <v>3</v>
      </c>
      <c r="L20" s="109">
        <v>0</v>
      </c>
      <c r="M20" s="109">
        <v>1</v>
      </c>
      <c r="N20" s="12">
        <f>L20/20</f>
        <v>0</v>
      </c>
    </row>
    <row r="21" spans="1:14" x14ac:dyDescent="0.25">
      <c r="A21" s="115">
        <v>1.0416666666666666E-2</v>
      </c>
      <c r="B21" s="32">
        <v>26619.128892208595</v>
      </c>
      <c r="C21" s="23"/>
      <c r="D21">
        <v>1</v>
      </c>
      <c r="E21">
        <v>46</v>
      </c>
      <c r="F21">
        <f>E21/80</f>
        <v>0.57499999999999996</v>
      </c>
      <c r="G21">
        <v>79</v>
      </c>
      <c r="K21">
        <v>4</v>
      </c>
      <c r="L21" s="109">
        <v>0</v>
      </c>
      <c r="M21" s="109">
        <v>0</v>
      </c>
      <c r="N21" s="12">
        <f>L21/20</f>
        <v>0</v>
      </c>
    </row>
    <row r="22" spans="1:14" x14ac:dyDescent="0.25">
      <c r="A22" s="23">
        <v>1.0382083333333334</v>
      </c>
      <c r="B22" s="32">
        <v>25349.577490438754</v>
      </c>
      <c r="C22" s="23"/>
      <c r="D22">
        <v>2</v>
      </c>
      <c r="E22">
        <v>30</v>
      </c>
      <c r="F22">
        <f t="shared" ref="F22:F24" si="0">E22/80</f>
        <v>0.375</v>
      </c>
      <c r="G22">
        <v>76</v>
      </c>
    </row>
    <row r="23" spans="1:14" x14ac:dyDescent="0.25">
      <c r="A23">
        <v>1.048</v>
      </c>
      <c r="B23">
        <v>0</v>
      </c>
      <c r="C23" s="23"/>
      <c r="D23">
        <v>3</v>
      </c>
      <c r="E23">
        <v>3</v>
      </c>
      <c r="F23">
        <f t="shared" si="0"/>
        <v>3.7499999999999999E-2</v>
      </c>
      <c r="G23">
        <v>74</v>
      </c>
      <c r="K23" s="13" t="s">
        <v>15</v>
      </c>
      <c r="L23" s="13"/>
      <c r="M23" s="13"/>
      <c r="N23" s="14">
        <v>2</v>
      </c>
    </row>
    <row r="24" spans="1:14" x14ac:dyDescent="0.25">
      <c r="A24" s="115">
        <v>3.0763750000000001</v>
      </c>
      <c r="B24" s="116">
        <v>0</v>
      </c>
      <c r="D24">
        <v>6</v>
      </c>
      <c r="E24">
        <v>0</v>
      </c>
      <c r="F24">
        <f t="shared" si="0"/>
        <v>0</v>
      </c>
      <c r="G24">
        <v>69</v>
      </c>
      <c r="K24" s="16" t="s">
        <v>16</v>
      </c>
      <c r="L24" s="16"/>
      <c r="M24" s="16"/>
      <c r="N24" s="17">
        <v>20423</v>
      </c>
    </row>
    <row r="25" spans="1:14" ht="64.5" x14ac:dyDescent="0.25">
      <c r="A25" s="115"/>
      <c r="B25" s="116"/>
      <c r="D25">
        <v>7</v>
      </c>
      <c r="E25">
        <v>0</v>
      </c>
      <c r="G25">
        <v>69</v>
      </c>
      <c r="K25" s="9" t="s">
        <v>6</v>
      </c>
      <c r="L25" s="9" t="s">
        <v>5</v>
      </c>
      <c r="M25" s="8" t="s">
        <v>4</v>
      </c>
      <c r="N25" s="7" t="s">
        <v>3</v>
      </c>
    </row>
    <row r="26" spans="1:14" x14ac:dyDescent="0.25">
      <c r="A26" s="115"/>
      <c r="B26" s="116"/>
      <c r="D26">
        <v>8</v>
      </c>
      <c r="E26">
        <v>0</v>
      </c>
      <c r="G26">
        <v>69</v>
      </c>
      <c r="K26" s="6" t="s">
        <v>2</v>
      </c>
      <c r="L26" s="6" t="s">
        <v>1</v>
      </c>
      <c r="M26" s="5" t="s">
        <v>0</v>
      </c>
      <c r="N26" s="4"/>
    </row>
    <row r="27" spans="1:14" x14ac:dyDescent="0.25">
      <c r="A27" s="115"/>
      <c r="B27" s="116"/>
      <c r="D27">
        <v>9</v>
      </c>
      <c r="E27">
        <v>0</v>
      </c>
      <c r="G27">
        <v>69</v>
      </c>
      <c r="K27">
        <v>0</v>
      </c>
      <c r="L27" s="109">
        <v>20</v>
      </c>
      <c r="M27">
        <v>20</v>
      </c>
      <c r="N27" s="12">
        <f>L27/20</f>
        <v>1</v>
      </c>
    </row>
    <row r="28" spans="1:14" x14ac:dyDescent="0.25">
      <c r="A28" s="115"/>
      <c r="B28" s="116"/>
      <c r="D28">
        <v>10</v>
      </c>
      <c r="E28">
        <v>0</v>
      </c>
      <c r="G28">
        <v>67</v>
      </c>
      <c r="K28">
        <v>1</v>
      </c>
      <c r="L28" s="109">
        <v>18</v>
      </c>
      <c r="M28" s="109">
        <v>20</v>
      </c>
      <c r="N28" s="12">
        <f>L28/20</f>
        <v>0.9</v>
      </c>
    </row>
    <row r="29" spans="1:14" x14ac:dyDescent="0.25">
      <c r="A29" s="115"/>
      <c r="B29" s="116"/>
      <c r="D29">
        <v>13</v>
      </c>
      <c r="E29">
        <v>0</v>
      </c>
      <c r="G29">
        <v>64</v>
      </c>
      <c r="K29">
        <v>2</v>
      </c>
      <c r="L29" s="109">
        <v>6</v>
      </c>
      <c r="M29" s="109">
        <v>18</v>
      </c>
      <c r="N29" s="12">
        <f>L29/20</f>
        <v>0.3</v>
      </c>
    </row>
    <row r="30" spans="1:14" x14ac:dyDescent="0.25">
      <c r="A30" s="115"/>
      <c r="B30" s="116"/>
      <c r="D30">
        <v>14</v>
      </c>
      <c r="E30">
        <v>0</v>
      </c>
      <c r="G30">
        <v>64</v>
      </c>
      <c r="K30">
        <v>3</v>
      </c>
      <c r="L30" s="109">
        <v>0</v>
      </c>
      <c r="M30" s="109">
        <v>6</v>
      </c>
      <c r="N30" s="12">
        <f>L30/20</f>
        <v>0</v>
      </c>
    </row>
    <row r="31" spans="1:14" x14ac:dyDescent="0.25">
      <c r="K31">
        <v>4</v>
      </c>
      <c r="L31" s="109">
        <v>0</v>
      </c>
      <c r="M31" s="109">
        <v>0</v>
      </c>
      <c r="N31" s="12">
        <f>L31/20</f>
        <v>0</v>
      </c>
    </row>
    <row r="33" spans="1:14" x14ac:dyDescent="0.25">
      <c r="K33" s="13" t="s">
        <v>15</v>
      </c>
      <c r="L33" s="13"/>
      <c r="M33" s="13"/>
      <c r="N33" s="14">
        <v>3</v>
      </c>
    </row>
    <row r="34" spans="1:14" x14ac:dyDescent="0.25">
      <c r="A34" s="10" t="s">
        <v>9</v>
      </c>
      <c r="B34" s="10" t="s">
        <v>11</v>
      </c>
      <c r="F34" s="10"/>
      <c r="G34" s="10" t="s">
        <v>7</v>
      </c>
      <c r="K34" s="16" t="s">
        <v>16</v>
      </c>
      <c r="L34" s="16"/>
      <c r="M34" s="16"/>
      <c r="N34" s="17">
        <v>14906</v>
      </c>
    </row>
    <row r="35" spans="1:14" ht="64.5" x14ac:dyDescent="0.25">
      <c r="A35" s="9" t="s">
        <v>6</v>
      </c>
      <c r="B35" s="9" t="s">
        <v>5</v>
      </c>
      <c r="C35" s="8" t="s">
        <v>4</v>
      </c>
      <c r="D35" s="7" t="s">
        <v>3</v>
      </c>
      <c r="F35" s="9" t="s">
        <v>6</v>
      </c>
      <c r="G35" s="9" t="s">
        <v>5</v>
      </c>
      <c r="H35" s="8" t="s">
        <v>4</v>
      </c>
      <c r="I35" s="7" t="s">
        <v>3</v>
      </c>
      <c r="K35" s="9" t="s">
        <v>6</v>
      </c>
      <c r="L35" s="9" t="s">
        <v>5</v>
      </c>
      <c r="M35" s="8" t="s">
        <v>4</v>
      </c>
      <c r="N35" s="7" t="s">
        <v>3</v>
      </c>
    </row>
    <row r="36" spans="1:14" x14ac:dyDescent="0.25">
      <c r="A36" s="6" t="s">
        <v>2</v>
      </c>
      <c r="B36" s="6" t="s">
        <v>1</v>
      </c>
      <c r="C36" s="5" t="s">
        <v>0</v>
      </c>
      <c r="D36" s="4"/>
      <c r="F36" s="6" t="s">
        <v>2</v>
      </c>
      <c r="G36" s="6" t="s">
        <v>1</v>
      </c>
      <c r="H36" s="5" t="s">
        <v>0</v>
      </c>
      <c r="I36" s="4"/>
      <c r="K36" s="6" t="s">
        <v>2</v>
      </c>
      <c r="L36" s="6" t="s">
        <v>1</v>
      </c>
      <c r="M36" s="5" t="s">
        <v>0</v>
      </c>
      <c r="N36" s="4"/>
    </row>
    <row r="37" spans="1:14" x14ac:dyDescent="0.25">
      <c r="A37">
        <v>0</v>
      </c>
      <c r="B37">
        <v>80</v>
      </c>
      <c r="C37">
        <v>80</v>
      </c>
      <c r="D37" s="1">
        <f>B37/80</f>
        <v>1</v>
      </c>
      <c r="F37">
        <v>0</v>
      </c>
      <c r="G37">
        <v>80</v>
      </c>
      <c r="H37" s="2">
        <v>80</v>
      </c>
      <c r="I37" s="1">
        <f>G37/80</f>
        <v>1</v>
      </c>
      <c r="K37">
        <v>0</v>
      </c>
      <c r="L37" s="109">
        <v>20</v>
      </c>
      <c r="M37">
        <v>20</v>
      </c>
      <c r="N37" s="12">
        <f>L37/20</f>
        <v>1</v>
      </c>
    </row>
    <row r="38" spans="1:14" x14ac:dyDescent="0.25">
      <c r="A38">
        <v>1</v>
      </c>
      <c r="B38">
        <v>46</v>
      </c>
      <c r="C38">
        <v>80</v>
      </c>
      <c r="D38" s="1">
        <f t="shared" ref="D38:D41" si="1">B38/80</f>
        <v>0.57499999999999996</v>
      </c>
      <c r="F38">
        <v>1</v>
      </c>
      <c r="G38">
        <v>79</v>
      </c>
      <c r="H38">
        <v>80</v>
      </c>
      <c r="I38" s="1">
        <f t="shared" ref="I38:I47" si="2">G38/80</f>
        <v>0.98750000000000004</v>
      </c>
      <c r="K38">
        <v>1</v>
      </c>
      <c r="L38" s="109">
        <v>17</v>
      </c>
      <c r="M38" s="109">
        <v>20</v>
      </c>
      <c r="N38" s="12">
        <f>L38/20</f>
        <v>0.85</v>
      </c>
    </row>
    <row r="39" spans="1:14" x14ac:dyDescent="0.25">
      <c r="A39">
        <v>2</v>
      </c>
      <c r="B39">
        <v>30</v>
      </c>
      <c r="C39">
        <v>46</v>
      </c>
      <c r="D39" s="1">
        <f t="shared" si="1"/>
        <v>0.375</v>
      </c>
      <c r="F39">
        <v>2</v>
      </c>
      <c r="G39">
        <v>76</v>
      </c>
      <c r="H39">
        <v>79</v>
      </c>
      <c r="I39" s="1">
        <f t="shared" si="2"/>
        <v>0.95</v>
      </c>
      <c r="K39">
        <v>2</v>
      </c>
      <c r="L39" s="109">
        <v>15</v>
      </c>
      <c r="M39" s="109">
        <v>17</v>
      </c>
      <c r="N39" s="12">
        <f>L39/20</f>
        <v>0.75</v>
      </c>
    </row>
    <row r="40" spans="1:14" x14ac:dyDescent="0.25">
      <c r="A40">
        <v>3</v>
      </c>
      <c r="B40">
        <v>3</v>
      </c>
      <c r="C40">
        <v>30</v>
      </c>
      <c r="D40" s="1">
        <f t="shared" si="1"/>
        <v>3.7499999999999999E-2</v>
      </c>
      <c r="F40">
        <v>3</v>
      </c>
      <c r="G40">
        <v>74</v>
      </c>
      <c r="H40">
        <v>76</v>
      </c>
      <c r="I40" s="1">
        <f t="shared" si="2"/>
        <v>0.92500000000000004</v>
      </c>
      <c r="K40">
        <v>3</v>
      </c>
      <c r="L40" s="109">
        <v>6</v>
      </c>
      <c r="M40" s="109">
        <v>15</v>
      </c>
      <c r="N40" s="12">
        <f>L40/20</f>
        <v>0.3</v>
      </c>
    </row>
    <row r="41" spans="1:14" x14ac:dyDescent="0.25">
      <c r="A41">
        <v>6</v>
      </c>
      <c r="B41">
        <v>0</v>
      </c>
      <c r="C41">
        <v>3</v>
      </c>
      <c r="D41" s="1">
        <f t="shared" si="1"/>
        <v>0</v>
      </c>
      <c r="F41">
        <v>6</v>
      </c>
      <c r="G41">
        <v>69</v>
      </c>
      <c r="H41">
        <v>74</v>
      </c>
      <c r="I41" s="1">
        <f t="shared" si="2"/>
        <v>0.86250000000000004</v>
      </c>
      <c r="K41">
        <v>4</v>
      </c>
      <c r="L41" s="109">
        <v>0</v>
      </c>
      <c r="M41" s="109">
        <v>6</v>
      </c>
      <c r="N41" s="12">
        <f>L41/20</f>
        <v>0</v>
      </c>
    </row>
    <row r="42" spans="1:14" x14ac:dyDescent="0.25">
      <c r="A42">
        <v>7</v>
      </c>
      <c r="D42" s="1">
        <f t="shared" ref="D42:D47" si="3">B42/70</f>
        <v>0</v>
      </c>
      <c r="F42">
        <v>7</v>
      </c>
      <c r="I42" s="1">
        <f t="shared" si="2"/>
        <v>0</v>
      </c>
    </row>
    <row r="43" spans="1:14" x14ac:dyDescent="0.25">
      <c r="A43">
        <v>8</v>
      </c>
      <c r="D43" s="1">
        <f t="shared" si="3"/>
        <v>0</v>
      </c>
      <c r="F43">
        <v>8</v>
      </c>
      <c r="I43" s="1">
        <f t="shared" si="2"/>
        <v>0</v>
      </c>
      <c r="K43" s="13" t="s">
        <v>15</v>
      </c>
      <c r="L43" s="13"/>
      <c r="M43" s="13"/>
      <c r="N43" s="14">
        <v>4</v>
      </c>
    </row>
    <row r="44" spans="1:14" x14ac:dyDescent="0.25">
      <c r="A44">
        <v>9</v>
      </c>
      <c r="D44" s="1">
        <f t="shared" si="3"/>
        <v>0</v>
      </c>
      <c r="F44">
        <v>9</v>
      </c>
      <c r="I44" s="1">
        <f t="shared" si="2"/>
        <v>0</v>
      </c>
      <c r="K44" s="16" t="s">
        <v>16</v>
      </c>
      <c r="L44" s="16"/>
      <c r="M44" s="16"/>
      <c r="N44" s="109">
        <v>10456.140778177465</v>
      </c>
    </row>
    <row r="45" spans="1:14" ht="64.5" x14ac:dyDescent="0.25">
      <c r="A45">
        <v>10</v>
      </c>
      <c r="D45" s="1">
        <f t="shared" si="3"/>
        <v>0</v>
      </c>
      <c r="F45">
        <v>10</v>
      </c>
      <c r="I45" s="1">
        <f t="shared" si="2"/>
        <v>0</v>
      </c>
      <c r="K45" s="9" t="s">
        <v>6</v>
      </c>
      <c r="L45" s="9" t="s">
        <v>5</v>
      </c>
      <c r="M45" s="8" t="s">
        <v>4</v>
      </c>
      <c r="N45" s="7" t="s">
        <v>3</v>
      </c>
    </row>
    <row r="46" spans="1:14" x14ac:dyDescent="0.25">
      <c r="A46">
        <v>13</v>
      </c>
      <c r="D46" s="1">
        <f t="shared" si="3"/>
        <v>0</v>
      </c>
      <c r="F46">
        <v>13</v>
      </c>
      <c r="I46" s="1">
        <f t="shared" si="2"/>
        <v>0</v>
      </c>
      <c r="K46" s="6" t="s">
        <v>2</v>
      </c>
      <c r="L46" s="6" t="s">
        <v>1</v>
      </c>
      <c r="M46" s="5" t="s">
        <v>0</v>
      </c>
      <c r="N46" s="4"/>
    </row>
    <row r="47" spans="1:14" x14ac:dyDescent="0.25">
      <c r="A47">
        <v>14</v>
      </c>
      <c r="D47" s="1">
        <f t="shared" si="3"/>
        <v>0</v>
      </c>
      <c r="F47">
        <v>14</v>
      </c>
      <c r="I47" s="1">
        <f t="shared" si="2"/>
        <v>0</v>
      </c>
      <c r="K47">
        <v>0</v>
      </c>
      <c r="L47" s="109">
        <v>20</v>
      </c>
      <c r="M47">
        <v>20</v>
      </c>
      <c r="N47" s="12">
        <f>L47/20</f>
        <v>1</v>
      </c>
    </row>
    <row r="48" spans="1:14" x14ac:dyDescent="0.25">
      <c r="K48">
        <v>1</v>
      </c>
      <c r="L48" s="109">
        <v>19</v>
      </c>
      <c r="M48" s="109">
        <v>20</v>
      </c>
      <c r="N48" s="12">
        <f>L48/20</f>
        <v>0.95</v>
      </c>
    </row>
    <row r="49" spans="11:14" x14ac:dyDescent="0.25">
      <c r="K49">
        <v>2</v>
      </c>
      <c r="L49" s="109">
        <v>19</v>
      </c>
      <c r="M49" s="109">
        <v>19</v>
      </c>
      <c r="N49" s="12">
        <f>L49/20</f>
        <v>0.95</v>
      </c>
    </row>
    <row r="50" spans="11:14" x14ac:dyDescent="0.25">
      <c r="K50">
        <v>3</v>
      </c>
      <c r="L50" s="109">
        <v>13</v>
      </c>
      <c r="M50" s="109">
        <v>19</v>
      </c>
      <c r="N50" s="12">
        <f>L50/20</f>
        <v>0.65</v>
      </c>
    </row>
    <row r="51" spans="11:14" x14ac:dyDescent="0.25">
      <c r="K51">
        <v>4</v>
      </c>
      <c r="L51" s="109">
        <v>8</v>
      </c>
      <c r="M51" s="109">
        <v>13</v>
      </c>
      <c r="N51" s="12">
        <f>L51/20</f>
        <v>0.4</v>
      </c>
    </row>
    <row r="53" spans="11:14" x14ac:dyDescent="0.25">
      <c r="K53" s="13" t="s">
        <v>15</v>
      </c>
      <c r="L53" s="13"/>
      <c r="M53" s="13"/>
      <c r="N53" s="14">
        <v>5</v>
      </c>
    </row>
    <row r="54" spans="11:14" x14ac:dyDescent="0.25">
      <c r="K54" s="16" t="s">
        <v>16</v>
      </c>
      <c r="L54" s="16"/>
      <c r="M54" s="16"/>
      <c r="N54" s="109">
        <v>7701.890160948622</v>
      </c>
    </row>
    <row r="55" spans="11:14" ht="64.5" x14ac:dyDescent="0.25">
      <c r="K55" s="9" t="s">
        <v>6</v>
      </c>
      <c r="L55" s="9" t="s">
        <v>5</v>
      </c>
      <c r="M55" s="8" t="s">
        <v>4</v>
      </c>
      <c r="N55" s="7" t="s">
        <v>3</v>
      </c>
    </row>
    <row r="56" spans="11:14" x14ac:dyDescent="0.25">
      <c r="K56" s="6" t="s">
        <v>2</v>
      </c>
      <c r="L56" s="6" t="s">
        <v>1</v>
      </c>
      <c r="M56" s="5" t="s">
        <v>0</v>
      </c>
      <c r="N56" s="4"/>
    </row>
    <row r="57" spans="11:14" x14ac:dyDescent="0.25">
      <c r="K57">
        <v>0</v>
      </c>
      <c r="L57" s="109">
        <v>20</v>
      </c>
      <c r="M57">
        <v>20</v>
      </c>
      <c r="N57" s="12">
        <f>L57/20</f>
        <v>1</v>
      </c>
    </row>
    <row r="58" spans="11:14" x14ac:dyDescent="0.25">
      <c r="K58">
        <v>1</v>
      </c>
      <c r="L58" s="109">
        <v>18</v>
      </c>
      <c r="M58" s="109">
        <v>20</v>
      </c>
      <c r="N58" s="12">
        <f>L58/20</f>
        <v>0.9</v>
      </c>
    </row>
    <row r="59" spans="11:14" x14ac:dyDescent="0.25">
      <c r="K59">
        <v>2</v>
      </c>
      <c r="L59" s="109">
        <v>17</v>
      </c>
      <c r="M59" s="109">
        <v>18</v>
      </c>
      <c r="N59" s="12">
        <f>L59/20</f>
        <v>0.85</v>
      </c>
    </row>
    <row r="60" spans="11:14" x14ac:dyDescent="0.25">
      <c r="K60">
        <v>3</v>
      </c>
      <c r="L60" s="109">
        <v>15</v>
      </c>
      <c r="M60" s="109">
        <v>17</v>
      </c>
      <c r="N60" s="12">
        <f>L60/20</f>
        <v>0.75</v>
      </c>
    </row>
    <row r="61" spans="11:14" x14ac:dyDescent="0.25">
      <c r="K61">
        <v>4</v>
      </c>
      <c r="L61" s="109">
        <v>13</v>
      </c>
      <c r="M61" s="109">
        <v>15</v>
      </c>
      <c r="N61" s="12">
        <f>L61/20</f>
        <v>0.65</v>
      </c>
    </row>
    <row r="63" spans="11:14" x14ac:dyDescent="0.25">
      <c r="K63" s="13" t="s">
        <v>15</v>
      </c>
      <c r="L63" s="13"/>
      <c r="M63" s="13"/>
      <c r="N63" s="14">
        <v>6</v>
      </c>
    </row>
    <row r="64" spans="11:14" x14ac:dyDescent="0.25">
      <c r="K64" s="16" t="s">
        <v>16</v>
      </c>
      <c r="L64" s="16"/>
      <c r="M64" s="16"/>
      <c r="N64" s="109">
        <v>5400.1281577440468</v>
      </c>
    </row>
    <row r="65" spans="11:14" ht="64.5" x14ac:dyDescent="0.25">
      <c r="K65" s="9" t="s">
        <v>6</v>
      </c>
      <c r="L65" s="9" t="s">
        <v>5</v>
      </c>
      <c r="M65" s="8" t="s">
        <v>4</v>
      </c>
      <c r="N65" s="7" t="s">
        <v>3</v>
      </c>
    </row>
    <row r="66" spans="11:14" x14ac:dyDescent="0.25">
      <c r="K66" s="6" t="s">
        <v>2</v>
      </c>
      <c r="L66" s="6" t="s">
        <v>1</v>
      </c>
      <c r="M66" s="5" t="s">
        <v>0</v>
      </c>
      <c r="N66" s="4"/>
    </row>
    <row r="67" spans="11:14" x14ac:dyDescent="0.25">
      <c r="K67">
        <v>0</v>
      </c>
      <c r="L67" s="109">
        <v>20</v>
      </c>
      <c r="M67">
        <v>20</v>
      </c>
      <c r="N67" s="12">
        <f>L67/20</f>
        <v>1</v>
      </c>
    </row>
    <row r="68" spans="11:14" x14ac:dyDescent="0.25">
      <c r="K68">
        <v>1</v>
      </c>
      <c r="L68" s="109">
        <v>19</v>
      </c>
      <c r="M68" s="109">
        <v>20</v>
      </c>
      <c r="N68" s="12">
        <f>L68/20</f>
        <v>0.95</v>
      </c>
    </row>
    <row r="69" spans="11:14" x14ac:dyDescent="0.25">
      <c r="K69">
        <v>2</v>
      </c>
      <c r="L69" s="109">
        <v>19</v>
      </c>
      <c r="M69" s="109">
        <v>19</v>
      </c>
      <c r="N69" s="12">
        <f>L69/20</f>
        <v>0.95</v>
      </c>
    </row>
    <row r="70" spans="11:14" x14ac:dyDescent="0.25">
      <c r="K70">
        <v>3</v>
      </c>
      <c r="L70" s="109">
        <v>19</v>
      </c>
      <c r="M70" s="109">
        <v>19</v>
      </c>
      <c r="N70" s="12">
        <f>L70/20</f>
        <v>0.95</v>
      </c>
    </row>
    <row r="71" spans="11:14" x14ac:dyDescent="0.25">
      <c r="K71">
        <v>4</v>
      </c>
      <c r="L71" s="109">
        <v>17</v>
      </c>
      <c r="M71" s="109">
        <v>19</v>
      </c>
      <c r="N71" s="12">
        <f>L71/20</f>
        <v>0.85</v>
      </c>
    </row>
    <row r="73" spans="11:14" x14ac:dyDescent="0.25">
      <c r="K73" s="13" t="s">
        <v>15</v>
      </c>
      <c r="L73" s="13"/>
      <c r="M73" s="13"/>
      <c r="N73" s="14">
        <v>7</v>
      </c>
    </row>
    <row r="74" spans="11:14" x14ac:dyDescent="0.25">
      <c r="K74" s="16" t="s">
        <v>16</v>
      </c>
      <c r="L74" s="16"/>
      <c r="M74" s="16"/>
      <c r="N74" s="109">
        <v>3862.2401820346749</v>
      </c>
    </row>
    <row r="75" spans="11:14" ht="64.5" x14ac:dyDescent="0.25">
      <c r="K75" s="9" t="s">
        <v>6</v>
      </c>
      <c r="L75" s="9" t="s">
        <v>5</v>
      </c>
      <c r="M75" s="8" t="s">
        <v>4</v>
      </c>
      <c r="N75" s="7" t="s">
        <v>3</v>
      </c>
    </row>
    <row r="76" spans="11:14" x14ac:dyDescent="0.25">
      <c r="K76" s="6" t="s">
        <v>2</v>
      </c>
      <c r="L76" s="6" t="s">
        <v>1</v>
      </c>
      <c r="M76" s="5" t="s">
        <v>0</v>
      </c>
      <c r="N76" s="4"/>
    </row>
    <row r="77" spans="11:14" x14ac:dyDescent="0.25">
      <c r="K77">
        <v>0</v>
      </c>
      <c r="L77" s="109">
        <v>20</v>
      </c>
      <c r="M77">
        <v>20</v>
      </c>
      <c r="N77" s="12">
        <f>L77/20</f>
        <v>1</v>
      </c>
    </row>
    <row r="78" spans="11:14" x14ac:dyDescent="0.25">
      <c r="K78">
        <v>1</v>
      </c>
      <c r="L78" s="109">
        <v>20</v>
      </c>
      <c r="M78" s="109">
        <v>20</v>
      </c>
      <c r="N78" s="12">
        <f>L78/20</f>
        <v>1</v>
      </c>
    </row>
    <row r="79" spans="11:14" x14ac:dyDescent="0.25">
      <c r="K79">
        <v>2</v>
      </c>
      <c r="L79" s="109">
        <v>20</v>
      </c>
      <c r="M79" s="109">
        <v>20</v>
      </c>
      <c r="N79" s="12">
        <f>L79/20</f>
        <v>1</v>
      </c>
    </row>
    <row r="80" spans="11:14" x14ac:dyDescent="0.25">
      <c r="K80">
        <v>3</v>
      </c>
      <c r="L80" s="109">
        <v>19</v>
      </c>
      <c r="M80" s="109">
        <v>20</v>
      </c>
      <c r="N80" s="12">
        <f>L80/20</f>
        <v>0.95</v>
      </c>
    </row>
    <row r="81" spans="11:14" x14ac:dyDescent="0.25">
      <c r="K81">
        <v>4</v>
      </c>
      <c r="L81" s="109">
        <v>18</v>
      </c>
      <c r="M81" s="109">
        <v>19</v>
      </c>
      <c r="N81" s="12">
        <f>L81/20</f>
        <v>0.9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zoomScale="70" zoomScaleNormal="70" workbookViewId="0">
      <selection activeCell="G27" sqref="G27"/>
    </sheetView>
  </sheetViews>
  <sheetFormatPr defaultRowHeight="15" x14ac:dyDescent="0.25"/>
  <sheetData>
    <row r="1" spans="1:18" ht="21" x14ac:dyDescent="0.35">
      <c r="A1" s="26" t="s">
        <v>210</v>
      </c>
    </row>
    <row r="2" spans="1:18" ht="15.75" x14ac:dyDescent="0.25">
      <c r="K2" s="121" t="s">
        <v>211</v>
      </c>
    </row>
    <row r="3" spans="1:18" ht="15.75" x14ac:dyDescent="0.25">
      <c r="A3" s="105" t="s">
        <v>203</v>
      </c>
      <c r="K3" s="105" t="s">
        <v>203</v>
      </c>
    </row>
    <row r="4" spans="1:18" ht="38.25" x14ac:dyDescent="0.25">
      <c r="A4" s="106" t="s">
        <v>38</v>
      </c>
      <c r="B4" s="107" t="s">
        <v>204</v>
      </c>
      <c r="C4" s="108" t="s">
        <v>66</v>
      </c>
      <c r="D4" s="108" t="s">
        <v>66</v>
      </c>
      <c r="E4" s="108" t="s">
        <v>66</v>
      </c>
      <c r="F4" s="108" t="s">
        <v>66</v>
      </c>
      <c r="G4" s="108" t="s">
        <v>66</v>
      </c>
      <c r="I4" t="s">
        <v>38</v>
      </c>
      <c r="K4" s="109" t="s">
        <v>11</v>
      </c>
      <c r="L4" s="109" t="s">
        <v>10</v>
      </c>
      <c r="M4" s="109" t="s">
        <v>8</v>
      </c>
      <c r="N4" s="109" t="s">
        <v>44</v>
      </c>
      <c r="O4" s="109" t="s">
        <v>45</v>
      </c>
      <c r="P4" s="109" t="s">
        <v>49</v>
      </c>
      <c r="Q4" s="109" t="s">
        <v>50</v>
      </c>
      <c r="R4" s="109" t="s">
        <v>205</v>
      </c>
    </row>
    <row r="5" spans="1:18" x14ac:dyDescent="0.25">
      <c r="A5" s="106"/>
      <c r="B5" s="110" t="s">
        <v>119</v>
      </c>
      <c r="C5" s="108">
        <v>0</v>
      </c>
      <c r="D5" s="108">
        <v>1</v>
      </c>
      <c r="E5" s="108">
        <v>2</v>
      </c>
      <c r="F5" s="108">
        <v>3</v>
      </c>
      <c r="G5" s="108">
        <v>4</v>
      </c>
      <c r="I5" t="s">
        <v>204</v>
      </c>
      <c r="J5" t="s">
        <v>119</v>
      </c>
      <c r="K5" s="117">
        <v>122.90210302744802</v>
      </c>
      <c r="L5" s="117">
        <v>77.37113629327709</v>
      </c>
      <c r="M5" s="117">
        <v>65.51824502435197</v>
      </c>
      <c r="N5" s="117">
        <v>46.492130887449093</v>
      </c>
      <c r="O5" s="117">
        <v>35.620065666361725</v>
      </c>
      <c r="P5" s="117">
        <v>24.820873201334372</v>
      </c>
      <c r="Q5" s="117">
        <v>18.314573547071749</v>
      </c>
      <c r="R5" s="117">
        <v>0</v>
      </c>
    </row>
    <row r="6" spans="1:18" x14ac:dyDescent="0.25">
      <c r="A6" s="106"/>
      <c r="B6" s="111"/>
      <c r="C6" s="108" t="s">
        <v>13</v>
      </c>
      <c r="D6" s="108" t="s">
        <v>13</v>
      </c>
      <c r="E6" s="108" t="s">
        <v>13</v>
      </c>
      <c r="F6" s="108" t="s">
        <v>13</v>
      </c>
      <c r="G6" s="108" t="s">
        <v>13</v>
      </c>
      <c r="I6">
        <v>0</v>
      </c>
      <c r="J6" t="s">
        <v>13</v>
      </c>
      <c r="K6" s="109">
        <v>20</v>
      </c>
      <c r="L6" s="109">
        <v>20</v>
      </c>
      <c r="M6" s="109">
        <v>20</v>
      </c>
      <c r="N6" s="109">
        <v>20</v>
      </c>
      <c r="O6" s="109">
        <v>20</v>
      </c>
      <c r="P6" s="109">
        <v>20</v>
      </c>
      <c r="Q6" s="109">
        <v>20</v>
      </c>
      <c r="R6" s="109">
        <v>20</v>
      </c>
    </row>
    <row r="7" spans="1:18" x14ac:dyDescent="0.25">
      <c r="A7" s="106" t="s">
        <v>11</v>
      </c>
      <c r="B7" s="118">
        <v>122.90210302744802</v>
      </c>
      <c r="C7" s="112">
        <v>20</v>
      </c>
      <c r="D7" s="112">
        <v>17</v>
      </c>
      <c r="E7" s="112">
        <v>7</v>
      </c>
      <c r="F7" s="112">
        <v>4</v>
      </c>
      <c r="G7" s="112">
        <v>3</v>
      </c>
      <c r="I7">
        <v>1</v>
      </c>
      <c r="J7" t="s">
        <v>13</v>
      </c>
      <c r="K7" s="109">
        <v>17</v>
      </c>
      <c r="L7" s="109">
        <v>19</v>
      </c>
      <c r="M7" s="109">
        <v>20</v>
      </c>
      <c r="N7" s="109">
        <v>20</v>
      </c>
      <c r="O7" s="109">
        <v>20</v>
      </c>
      <c r="P7" s="109">
        <v>18</v>
      </c>
      <c r="Q7" s="109">
        <v>19</v>
      </c>
      <c r="R7" s="109">
        <v>20</v>
      </c>
    </row>
    <row r="8" spans="1:18" x14ac:dyDescent="0.25">
      <c r="A8" s="106" t="s">
        <v>10</v>
      </c>
      <c r="B8" s="118">
        <v>77.37113629327709</v>
      </c>
      <c r="C8" s="112">
        <v>20</v>
      </c>
      <c r="D8" s="112">
        <v>19</v>
      </c>
      <c r="E8" s="112">
        <v>10</v>
      </c>
      <c r="F8" s="112">
        <v>4</v>
      </c>
      <c r="G8" s="112">
        <v>3</v>
      </c>
      <c r="I8">
        <v>2</v>
      </c>
      <c r="J8" t="s">
        <v>13</v>
      </c>
      <c r="K8" s="109">
        <v>7</v>
      </c>
      <c r="L8" s="109">
        <v>10</v>
      </c>
      <c r="M8" s="109">
        <v>20</v>
      </c>
      <c r="N8" s="109">
        <v>20</v>
      </c>
      <c r="O8" s="109">
        <v>19</v>
      </c>
      <c r="P8" s="109">
        <v>18</v>
      </c>
      <c r="Q8" s="109">
        <v>19</v>
      </c>
      <c r="R8" s="109">
        <v>20</v>
      </c>
    </row>
    <row r="9" spans="1:18" x14ac:dyDescent="0.25">
      <c r="A9" s="106" t="s">
        <v>8</v>
      </c>
      <c r="B9" s="118">
        <v>65.51824502435197</v>
      </c>
      <c r="C9" s="112">
        <v>20</v>
      </c>
      <c r="D9" s="112">
        <v>20</v>
      </c>
      <c r="E9" s="112">
        <v>20</v>
      </c>
      <c r="F9" s="112">
        <v>16</v>
      </c>
      <c r="G9" s="112">
        <v>13</v>
      </c>
      <c r="I9">
        <v>3</v>
      </c>
      <c r="J9" t="s">
        <v>13</v>
      </c>
      <c r="K9" s="109">
        <v>4</v>
      </c>
      <c r="L9" s="109">
        <v>4</v>
      </c>
      <c r="M9" s="109">
        <v>16</v>
      </c>
      <c r="N9" s="109">
        <v>20</v>
      </c>
      <c r="O9" s="109">
        <v>19</v>
      </c>
      <c r="P9" s="109">
        <v>18</v>
      </c>
      <c r="Q9" s="109">
        <v>19</v>
      </c>
      <c r="R9" s="109">
        <v>20</v>
      </c>
    </row>
    <row r="10" spans="1:18" x14ac:dyDescent="0.25">
      <c r="A10" s="106" t="s">
        <v>44</v>
      </c>
      <c r="B10" s="118">
        <v>46.492130887449093</v>
      </c>
      <c r="C10" s="112">
        <v>20</v>
      </c>
      <c r="D10" s="112">
        <v>20</v>
      </c>
      <c r="E10" s="112">
        <v>20</v>
      </c>
      <c r="F10" s="112">
        <v>20</v>
      </c>
      <c r="G10" s="112">
        <v>20</v>
      </c>
      <c r="I10">
        <v>4</v>
      </c>
      <c r="J10" t="s">
        <v>13</v>
      </c>
      <c r="K10" s="109">
        <v>3</v>
      </c>
      <c r="L10" s="109">
        <v>3</v>
      </c>
      <c r="M10" s="109">
        <v>13</v>
      </c>
      <c r="N10" s="109">
        <v>20</v>
      </c>
      <c r="O10" s="109">
        <v>19</v>
      </c>
      <c r="P10" s="109">
        <v>18</v>
      </c>
      <c r="Q10" s="109">
        <v>18</v>
      </c>
      <c r="R10" s="109">
        <v>20</v>
      </c>
    </row>
    <row r="11" spans="1:18" x14ac:dyDescent="0.25">
      <c r="A11" s="106" t="s">
        <v>45</v>
      </c>
      <c r="B11" s="118">
        <v>35.620065666361725</v>
      </c>
      <c r="C11" s="112">
        <v>20</v>
      </c>
      <c r="D11" s="112">
        <v>20</v>
      </c>
      <c r="E11" s="112">
        <v>19</v>
      </c>
      <c r="F11" s="112">
        <v>19</v>
      </c>
      <c r="G11" s="112">
        <v>19</v>
      </c>
    </row>
    <row r="12" spans="1:18" x14ac:dyDescent="0.25">
      <c r="A12" s="106" t="s">
        <v>49</v>
      </c>
      <c r="B12" s="118">
        <v>24.820873201334372</v>
      </c>
      <c r="C12" s="112">
        <v>20</v>
      </c>
      <c r="D12" s="112">
        <v>18</v>
      </c>
      <c r="E12" s="112">
        <v>18</v>
      </c>
      <c r="F12" s="112">
        <v>18</v>
      </c>
      <c r="G12" s="112">
        <v>18</v>
      </c>
    </row>
    <row r="13" spans="1:18" x14ac:dyDescent="0.25">
      <c r="A13" s="106" t="s">
        <v>50</v>
      </c>
      <c r="B13" s="118">
        <v>18.314573547071749</v>
      </c>
      <c r="C13" s="112">
        <v>20</v>
      </c>
      <c r="D13" s="112">
        <v>19</v>
      </c>
      <c r="E13" s="112">
        <v>19</v>
      </c>
      <c r="F13" s="112">
        <v>19</v>
      </c>
      <c r="G13" s="112">
        <v>18</v>
      </c>
      <c r="K13" s="13" t="s">
        <v>15</v>
      </c>
      <c r="L13" s="13"/>
      <c r="M13" s="13"/>
      <c r="N13" s="14">
        <v>1</v>
      </c>
    </row>
    <row r="14" spans="1:18" x14ac:dyDescent="0.25">
      <c r="A14" s="106" t="s">
        <v>205</v>
      </c>
      <c r="B14" s="118">
        <v>0</v>
      </c>
      <c r="C14" s="112">
        <v>20</v>
      </c>
      <c r="D14" s="112">
        <v>20</v>
      </c>
      <c r="E14" s="112">
        <v>20</v>
      </c>
      <c r="F14" s="112">
        <v>20</v>
      </c>
      <c r="G14" s="112">
        <v>20</v>
      </c>
      <c r="K14" s="16" t="s">
        <v>16</v>
      </c>
      <c r="L14" s="16"/>
      <c r="M14" s="16"/>
      <c r="N14" s="117">
        <v>122.90210302744802</v>
      </c>
    </row>
    <row r="15" spans="1:18" ht="64.5" x14ac:dyDescent="0.25">
      <c r="K15" s="9" t="s">
        <v>6</v>
      </c>
      <c r="L15" s="9" t="s">
        <v>5</v>
      </c>
      <c r="M15" s="8" t="s">
        <v>4</v>
      </c>
      <c r="N15" s="7" t="s">
        <v>3</v>
      </c>
    </row>
    <row r="16" spans="1:18" ht="15.75" x14ac:dyDescent="0.25">
      <c r="A16" s="105" t="s">
        <v>206</v>
      </c>
      <c r="K16" s="6" t="s">
        <v>2</v>
      </c>
      <c r="L16" s="6" t="s">
        <v>1</v>
      </c>
      <c r="M16" s="5" t="s">
        <v>0</v>
      </c>
      <c r="N16" s="4"/>
    </row>
    <row r="17" spans="1:14" x14ac:dyDescent="0.25">
      <c r="K17">
        <v>0</v>
      </c>
      <c r="L17" s="109">
        <v>20</v>
      </c>
      <c r="M17">
        <v>20</v>
      </c>
      <c r="N17" s="12">
        <f>L17/20</f>
        <v>1</v>
      </c>
    </row>
    <row r="18" spans="1:14" x14ac:dyDescent="0.25">
      <c r="A18" s="113" t="s">
        <v>14</v>
      </c>
      <c r="B18" s="113" t="s">
        <v>207</v>
      </c>
      <c r="K18">
        <v>1</v>
      </c>
      <c r="L18" s="109">
        <v>17</v>
      </c>
      <c r="M18" s="109">
        <v>20</v>
      </c>
      <c r="N18" s="12">
        <f>L18/20</f>
        <v>0.85</v>
      </c>
    </row>
    <row r="19" spans="1:14" x14ac:dyDescent="0.25">
      <c r="A19" s="113" t="s">
        <v>2</v>
      </c>
      <c r="B19" s="113" t="s">
        <v>119</v>
      </c>
      <c r="K19">
        <v>2</v>
      </c>
      <c r="L19" s="109">
        <v>7</v>
      </c>
      <c r="M19" s="109">
        <v>17</v>
      </c>
      <c r="N19" s="12">
        <f>L19/20</f>
        <v>0.35</v>
      </c>
    </row>
    <row r="20" spans="1:14" x14ac:dyDescent="0.25">
      <c r="A20" s="119">
        <v>0</v>
      </c>
      <c r="B20" s="118">
        <v>113.01144859813083</v>
      </c>
      <c r="K20">
        <v>3</v>
      </c>
      <c r="L20" s="109">
        <v>4</v>
      </c>
      <c r="M20" s="109">
        <v>7</v>
      </c>
      <c r="N20" s="12">
        <f>L20/20</f>
        <v>0.2</v>
      </c>
    </row>
    <row r="21" spans="1:14" x14ac:dyDescent="0.25">
      <c r="A21" s="119">
        <v>1.0242916666666666</v>
      </c>
      <c r="B21" s="118">
        <v>63.51653037383177</v>
      </c>
      <c r="K21">
        <v>4</v>
      </c>
      <c r="L21" s="109">
        <v>3</v>
      </c>
      <c r="M21" s="109">
        <v>4</v>
      </c>
      <c r="N21" s="12">
        <f>L21/20</f>
        <v>0.15</v>
      </c>
    </row>
    <row r="22" spans="1:14" x14ac:dyDescent="0.25">
      <c r="A22">
        <v>1.034</v>
      </c>
      <c r="B22">
        <v>0</v>
      </c>
    </row>
    <row r="23" spans="1:14" x14ac:dyDescent="0.25">
      <c r="A23" s="119">
        <v>3.0763750000000001</v>
      </c>
      <c r="B23" s="118">
        <v>11.910319314641743</v>
      </c>
      <c r="K23" s="13" t="s">
        <v>15</v>
      </c>
      <c r="L23" s="13"/>
      <c r="M23" s="13"/>
      <c r="N23" s="14">
        <v>2</v>
      </c>
    </row>
    <row r="24" spans="1:14" x14ac:dyDescent="0.25">
      <c r="A24" s="119">
        <v>6.9965416666666664</v>
      </c>
      <c r="B24" s="118">
        <v>13.496612149532707</v>
      </c>
      <c r="K24" s="16" t="s">
        <v>16</v>
      </c>
      <c r="L24" s="16"/>
      <c r="M24" s="16"/>
      <c r="N24" s="117">
        <v>77.37113629327709</v>
      </c>
    </row>
    <row r="25" spans="1:14" ht="64.5" x14ac:dyDescent="0.25">
      <c r="A25" s="119">
        <v>7.0173750000000004</v>
      </c>
      <c r="B25" s="118">
        <v>116.50003894080997</v>
      </c>
      <c r="K25" s="9" t="s">
        <v>6</v>
      </c>
      <c r="L25" s="9" t="s">
        <v>5</v>
      </c>
      <c r="M25" s="8" t="s">
        <v>4</v>
      </c>
      <c r="N25" s="7" t="s">
        <v>3</v>
      </c>
    </row>
    <row r="26" spans="1:14" x14ac:dyDescent="0.25">
      <c r="A26" s="119">
        <v>8.0555416666666666</v>
      </c>
      <c r="B26" s="118">
        <v>75.203368380062301</v>
      </c>
      <c r="K26" s="6" t="s">
        <v>2</v>
      </c>
      <c r="L26" s="6" t="s">
        <v>1</v>
      </c>
      <c r="M26" s="5" t="s">
        <v>0</v>
      </c>
      <c r="N26" s="4"/>
    </row>
    <row r="27" spans="1:14" x14ac:dyDescent="0.25">
      <c r="A27" s="119">
        <v>8.0660000000000007</v>
      </c>
      <c r="B27" s="118">
        <v>0</v>
      </c>
      <c r="K27">
        <v>0</v>
      </c>
      <c r="L27" s="109">
        <v>20</v>
      </c>
      <c r="M27">
        <v>20</v>
      </c>
      <c r="N27" s="12">
        <f>L27/20</f>
        <v>1</v>
      </c>
    </row>
    <row r="28" spans="1:14" x14ac:dyDescent="0.25">
      <c r="A28" s="119">
        <v>10.006958333333333</v>
      </c>
      <c r="B28" s="118">
        <v>6.6070677570093448</v>
      </c>
      <c r="K28">
        <v>1</v>
      </c>
      <c r="L28" s="109">
        <v>19</v>
      </c>
      <c r="M28" s="109">
        <v>20</v>
      </c>
      <c r="N28" s="12">
        <f>L28/20</f>
        <v>0.95</v>
      </c>
    </row>
    <row r="29" spans="1:14" x14ac:dyDescent="0.25">
      <c r="A29" s="119">
        <v>14.045125000000001</v>
      </c>
      <c r="B29" s="118">
        <v>8.8829439252336453</v>
      </c>
      <c r="K29">
        <v>2</v>
      </c>
      <c r="L29" s="109">
        <v>10</v>
      </c>
      <c r="M29" s="109">
        <v>19</v>
      </c>
      <c r="N29" s="12">
        <f>L29/20</f>
        <v>0.5</v>
      </c>
    </row>
    <row r="30" spans="1:14" x14ac:dyDescent="0.25">
      <c r="A30" s="119">
        <v>14.1</v>
      </c>
      <c r="B30" s="118">
        <v>8.8829439252336453</v>
      </c>
      <c r="K30">
        <v>3</v>
      </c>
      <c r="L30" s="109">
        <v>4</v>
      </c>
      <c r="M30" s="109">
        <v>10</v>
      </c>
      <c r="N30" s="12">
        <f>L30/20</f>
        <v>0.2</v>
      </c>
    </row>
    <row r="31" spans="1:14" x14ac:dyDescent="0.25">
      <c r="K31">
        <v>4</v>
      </c>
      <c r="L31" s="109">
        <v>3</v>
      </c>
      <c r="M31" s="109">
        <v>4</v>
      </c>
      <c r="N31" s="12">
        <f>L31/20</f>
        <v>0.15</v>
      </c>
    </row>
    <row r="33" spans="1:14" x14ac:dyDescent="0.25">
      <c r="K33" s="13" t="s">
        <v>15</v>
      </c>
      <c r="L33" s="13"/>
      <c r="M33" s="13"/>
      <c r="N33" s="14">
        <v>3</v>
      </c>
    </row>
    <row r="34" spans="1:14" x14ac:dyDescent="0.25">
      <c r="A34" s="10" t="s">
        <v>9</v>
      </c>
      <c r="B34" s="10" t="s">
        <v>11</v>
      </c>
      <c r="F34" s="10"/>
      <c r="G34" s="10" t="s">
        <v>7</v>
      </c>
      <c r="K34" s="16" t="s">
        <v>16</v>
      </c>
      <c r="L34" s="16"/>
      <c r="M34" s="16"/>
      <c r="N34" s="117">
        <v>65.51824502435197</v>
      </c>
    </row>
    <row r="35" spans="1:14" ht="64.5" x14ac:dyDescent="0.25">
      <c r="A35" s="9" t="s">
        <v>6</v>
      </c>
      <c r="B35" s="9" t="s">
        <v>5</v>
      </c>
      <c r="C35" s="8" t="s">
        <v>4</v>
      </c>
      <c r="D35" s="7" t="s">
        <v>3</v>
      </c>
      <c r="F35" s="9" t="s">
        <v>6</v>
      </c>
      <c r="G35" s="9" t="s">
        <v>5</v>
      </c>
      <c r="H35" s="8" t="s">
        <v>4</v>
      </c>
      <c r="I35" s="7" t="s">
        <v>3</v>
      </c>
      <c r="K35" s="9" t="s">
        <v>6</v>
      </c>
      <c r="L35" s="9" t="s">
        <v>5</v>
      </c>
      <c r="M35" s="8" t="s">
        <v>4</v>
      </c>
      <c r="N35" s="7" t="s">
        <v>3</v>
      </c>
    </row>
    <row r="36" spans="1:14" x14ac:dyDescent="0.25">
      <c r="A36" s="6" t="s">
        <v>2</v>
      </c>
      <c r="B36" s="6" t="s">
        <v>1</v>
      </c>
      <c r="C36" s="5" t="s">
        <v>0</v>
      </c>
      <c r="D36" s="4"/>
      <c r="F36" s="6" t="s">
        <v>2</v>
      </c>
      <c r="G36" s="6" t="s">
        <v>1</v>
      </c>
      <c r="H36" s="5" t="s">
        <v>0</v>
      </c>
      <c r="I36" s="4"/>
      <c r="K36" s="6" t="s">
        <v>2</v>
      </c>
      <c r="L36" s="6" t="s">
        <v>1</v>
      </c>
      <c r="M36" s="5" t="s">
        <v>0</v>
      </c>
      <c r="N36" s="4"/>
    </row>
    <row r="37" spans="1:14" x14ac:dyDescent="0.25">
      <c r="A37">
        <v>0</v>
      </c>
      <c r="B37">
        <v>80</v>
      </c>
      <c r="C37">
        <v>80</v>
      </c>
      <c r="D37" s="1">
        <f>B37/80</f>
        <v>1</v>
      </c>
      <c r="F37">
        <v>0</v>
      </c>
      <c r="G37">
        <v>80</v>
      </c>
      <c r="H37" s="2">
        <v>80</v>
      </c>
      <c r="I37" s="1">
        <f>G37/80</f>
        <v>1</v>
      </c>
      <c r="K37">
        <v>0</v>
      </c>
      <c r="L37" s="109">
        <v>20</v>
      </c>
      <c r="M37">
        <v>20</v>
      </c>
      <c r="N37" s="12">
        <f>L37/20</f>
        <v>1</v>
      </c>
    </row>
    <row r="38" spans="1:14" x14ac:dyDescent="0.25">
      <c r="A38">
        <v>1</v>
      </c>
      <c r="B38">
        <v>76</v>
      </c>
      <c r="C38">
        <v>80</v>
      </c>
      <c r="D38" s="1">
        <f t="shared" ref="D38:D47" si="0">B38/80</f>
        <v>0.95</v>
      </c>
      <c r="F38">
        <v>1</v>
      </c>
      <c r="G38">
        <v>79</v>
      </c>
      <c r="H38">
        <v>80</v>
      </c>
      <c r="I38" s="1">
        <f t="shared" ref="I38:I47" si="1">G38/80</f>
        <v>0.98750000000000004</v>
      </c>
      <c r="K38">
        <v>1</v>
      </c>
      <c r="L38" s="109">
        <v>20</v>
      </c>
      <c r="M38" s="109">
        <v>20</v>
      </c>
      <c r="N38" s="12">
        <f>L38/20</f>
        <v>1</v>
      </c>
    </row>
    <row r="39" spans="1:14" x14ac:dyDescent="0.25">
      <c r="A39">
        <v>2</v>
      </c>
      <c r="B39">
        <v>62</v>
      </c>
      <c r="C39">
        <v>76</v>
      </c>
      <c r="D39" s="1">
        <f t="shared" si="0"/>
        <v>0.77500000000000002</v>
      </c>
      <c r="F39">
        <v>2</v>
      </c>
      <c r="G39">
        <v>76</v>
      </c>
      <c r="H39">
        <v>79</v>
      </c>
      <c r="I39" s="1">
        <f t="shared" si="1"/>
        <v>0.95</v>
      </c>
      <c r="K39">
        <v>2</v>
      </c>
      <c r="L39" s="109">
        <v>20</v>
      </c>
      <c r="M39" s="109">
        <v>20</v>
      </c>
      <c r="N39" s="12">
        <f>L39/20</f>
        <v>1</v>
      </c>
    </row>
    <row r="40" spans="1:14" x14ac:dyDescent="0.25">
      <c r="A40">
        <v>3</v>
      </c>
      <c r="B40">
        <v>55</v>
      </c>
      <c r="C40">
        <v>62</v>
      </c>
      <c r="D40" s="1">
        <f t="shared" si="0"/>
        <v>0.6875</v>
      </c>
      <c r="F40">
        <v>3</v>
      </c>
      <c r="G40">
        <v>74</v>
      </c>
      <c r="H40">
        <v>76</v>
      </c>
      <c r="I40" s="1">
        <f t="shared" si="1"/>
        <v>0.92500000000000004</v>
      </c>
      <c r="K40">
        <v>3</v>
      </c>
      <c r="L40" s="109">
        <v>16</v>
      </c>
      <c r="M40" s="109">
        <v>20</v>
      </c>
      <c r="N40" s="12">
        <f>L40/20</f>
        <v>0.8</v>
      </c>
    </row>
    <row r="41" spans="1:14" x14ac:dyDescent="0.25">
      <c r="A41">
        <v>6</v>
      </c>
      <c r="B41">
        <v>46</v>
      </c>
      <c r="C41">
        <v>55</v>
      </c>
      <c r="D41" s="1">
        <f t="shared" si="0"/>
        <v>0.57499999999999996</v>
      </c>
      <c r="F41">
        <v>6</v>
      </c>
      <c r="G41">
        <v>69</v>
      </c>
      <c r="H41">
        <v>74</v>
      </c>
      <c r="I41" s="1">
        <f t="shared" si="1"/>
        <v>0.86250000000000004</v>
      </c>
      <c r="K41">
        <v>4</v>
      </c>
      <c r="L41" s="109">
        <v>13</v>
      </c>
      <c r="M41" s="109">
        <v>16</v>
      </c>
      <c r="N41" s="12">
        <f>L41/20</f>
        <v>0.65</v>
      </c>
    </row>
    <row r="42" spans="1:14" x14ac:dyDescent="0.25">
      <c r="A42">
        <v>7</v>
      </c>
      <c r="B42">
        <v>45</v>
      </c>
      <c r="C42">
        <v>46</v>
      </c>
      <c r="D42" s="1">
        <f t="shared" si="0"/>
        <v>0.5625</v>
      </c>
      <c r="F42">
        <v>7</v>
      </c>
      <c r="G42">
        <v>69</v>
      </c>
      <c r="H42">
        <v>69</v>
      </c>
      <c r="I42" s="1">
        <f t="shared" si="1"/>
        <v>0.86250000000000004</v>
      </c>
    </row>
    <row r="43" spans="1:14" x14ac:dyDescent="0.25">
      <c r="A43">
        <v>8</v>
      </c>
      <c r="B43">
        <v>43</v>
      </c>
      <c r="C43">
        <v>45</v>
      </c>
      <c r="D43" s="1">
        <f t="shared" si="0"/>
        <v>0.53749999999999998</v>
      </c>
      <c r="F43">
        <v>8</v>
      </c>
      <c r="G43">
        <v>67</v>
      </c>
      <c r="H43">
        <v>69</v>
      </c>
      <c r="I43" s="1">
        <f t="shared" si="1"/>
        <v>0.83750000000000002</v>
      </c>
      <c r="K43" s="13" t="s">
        <v>15</v>
      </c>
      <c r="L43" s="13"/>
      <c r="M43" s="13"/>
      <c r="N43" s="14">
        <v>4</v>
      </c>
    </row>
    <row r="44" spans="1:14" x14ac:dyDescent="0.25">
      <c r="A44">
        <v>9</v>
      </c>
      <c r="B44">
        <v>39</v>
      </c>
      <c r="C44">
        <v>43</v>
      </c>
      <c r="D44" s="1">
        <f t="shared" si="0"/>
        <v>0.48749999999999999</v>
      </c>
      <c r="F44">
        <v>9</v>
      </c>
      <c r="G44">
        <v>67</v>
      </c>
      <c r="H44">
        <v>67</v>
      </c>
      <c r="I44" s="1">
        <f t="shared" si="1"/>
        <v>0.83750000000000002</v>
      </c>
      <c r="K44" s="16" t="s">
        <v>16</v>
      </c>
      <c r="L44" s="16"/>
      <c r="M44" s="16"/>
      <c r="N44" s="117">
        <v>46.492130887449093</v>
      </c>
    </row>
    <row r="45" spans="1:14" ht="64.5" x14ac:dyDescent="0.25">
      <c r="A45">
        <v>10</v>
      </c>
      <c r="B45">
        <v>37</v>
      </c>
      <c r="C45">
        <v>39</v>
      </c>
      <c r="D45" s="1">
        <f t="shared" si="0"/>
        <v>0.46250000000000002</v>
      </c>
      <c r="F45">
        <v>10</v>
      </c>
      <c r="G45">
        <v>67</v>
      </c>
      <c r="H45">
        <v>67</v>
      </c>
      <c r="I45" s="1">
        <f t="shared" si="1"/>
        <v>0.83750000000000002</v>
      </c>
      <c r="K45" s="9" t="s">
        <v>6</v>
      </c>
      <c r="L45" s="9" t="s">
        <v>5</v>
      </c>
      <c r="M45" s="8" t="s">
        <v>4</v>
      </c>
      <c r="N45" s="7" t="s">
        <v>3</v>
      </c>
    </row>
    <row r="46" spans="1:14" x14ac:dyDescent="0.25">
      <c r="A46">
        <v>13</v>
      </c>
      <c r="B46">
        <v>33</v>
      </c>
      <c r="C46">
        <v>37</v>
      </c>
      <c r="D46" s="1">
        <f t="shared" si="0"/>
        <v>0.41249999999999998</v>
      </c>
      <c r="F46">
        <v>13</v>
      </c>
      <c r="G46">
        <v>64</v>
      </c>
      <c r="H46">
        <v>67</v>
      </c>
      <c r="I46" s="1">
        <f t="shared" si="1"/>
        <v>0.8</v>
      </c>
      <c r="K46" s="6" t="s">
        <v>2</v>
      </c>
      <c r="L46" s="6" t="s">
        <v>1</v>
      </c>
      <c r="M46" s="5" t="s">
        <v>0</v>
      </c>
      <c r="N46" s="4"/>
    </row>
    <row r="47" spans="1:14" x14ac:dyDescent="0.25">
      <c r="A47">
        <v>14</v>
      </c>
      <c r="B47">
        <v>31</v>
      </c>
      <c r="C47">
        <v>33</v>
      </c>
      <c r="D47" s="1">
        <f t="shared" si="0"/>
        <v>0.38750000000000001</v>
      </c>
      <c r="F47">
        <v>14</v>
      </c>
      <c r="G47">
        <v>64</v>
      </c>
      <c r="H47">
        <v>64</v>
      </c>
      <c r="I47" s="1">
        <f t="shared" si="1"/>
        <v>0.8</v>
      </c>
      <c r="K47">
        <v>0</v>
      </c>
      <c r="L47" s="109">
        <v>20</v>
      </c>
      <c r="M47">
        <v>20</v>
      </c>
      <c r="N47" s="12">
        <f>L47/20</f>
        <v>1</v>
      </c>
    </row>
    <row r="48" spans="1:14" x14ac:dyDescent="0.25">
      <c r="K48">
        <v>1</v>
      </c>
      <c r="L48" s="109">
        <v>20</v>
      </c>
      <c r="M48" s="109">
        <v>20</v>
      </c>
      <c r="N48" s="12">
        <f>L48/20</f>
        <v>1</v>
      </c>
    </row>
    <row r="49" spans="11:14" x14ac:dyDescent="0.25">
      <c r="K49">
        <v>2</v>
      </c>
      <c r="L49" s="109">
        <v>20</v>
      </c>
      <c r="M49" s="109">
        <v>20</v>
      </c>
      <c r="N49" s="12">
        <f>L49/20</f>
        <v>1</v>
      </c>
    </row>
    <row r="50" spans="11:14" x14ac:dyDescent="0.25">
      <c r="K50">
        <v>3</v>
      </c>
      <c r="L50" s="109">
        <v>20</v>
      </c>
      <c r="M50" s="109">
        <v>20</v>
      </c>
      <c r="N50" s="12">
        <f>L50/20</f>
        <v>1</v>
      </c>
    </row>
    <row r="51" spans="11:14" x14ac:dyDescent="0.25">
      <c r="K51">
        <v>4</v>
      </c>
      <c r="L51" s="109">
        <v>20</v>
      </c>
      <c r="M51" s="109">
        <v>20</v>
      </c>
      <c r="N51" s="12">
        <f>L51/20</f>
        <v>1</v>
      </c>
    </row>
    <row r="53" spans="11:14" x14ac:dyDescent="0.25">
      <c r="K53" s="13" t="s">
        <v>15</v>
      </c>
      <c r="L53" s="13"/>
      <c r="M53" s="13"/>
      <c r="N53" s="14">
        <v>5</v>
      </c>
    </row>
    <row r="54" spans="11:14" x14ac:dyDescent="0.25">
      <c r="K54" s="16" t="s">
        <v>16</v>
      </c>
      <c r="L54" s="16"/>
      <c r="M54" s="16"/>
      <c r="N54" s="117">
        <v>35.620065666361725</v>
      </c>
    </row>
    <row r="55" spans="11:14" ht="64.5" x14ac:dyDescent="0.25">
      <c r="K55" s="9" t="s">
        <v>6</v>
      </c>
      <c r="L55" s="9" t="s">
        <v>5</v>
      </c>
      <c r="M55" s="8" t="s">
        <v>4</v>
      </c>
      <c r="N55" s="7" t="s">
        <v>3</v>
      </c>
    </row>
    <row r="56" spans="11:14" x14ac:dyDescent="0.25">
      <c r="K56" s="6" t="s">
        <v>2</v>
      </c>
      <c r="L56" s="6" t="s">
        <v>1</v>
      </c>
      <c r="M56" s="5" t="s">
        <v>0</v>
      </c>
      <c r="N56" s="4"/>
    </row>
    <row r="57" spans="11:14" x14ac:dyDescent="0.25">
      <c r="K57">
        <v>0</v>
      </c>
      <c r="L57" s="109">
        <v>20</v>
      </c>
      <c r="M57">
        <v>20</v>
      </c>
      <c r="N57" s="12">
        <f>L57/20</f>
        <v>1</v>
      </c>
    </row>
    <row r="58" spans="11:14" x14ac:dyDescent="0.25">
      <c r="K58">
        <v>1</v>
      </c>
      <c r="L58" s="109">
        <v>20</v>
      </c>
      <c r="M58" s="109">
        <v>20</v>
      </c>
      <c r="N58" s="12">
        <f>L58/20</f>
        <v>1</v>
      </c>
    </row>
    <row r="59" spans="11:14" x14ac:dyDescent="0.25">
      <c r="K59">
        <v>2</v>
      </c>
      <c r="L59" s="109">
        <v>19</v>
      </c>
      <c r="M59" s="109">
        <v>20</v>
      </c>
      <c r="N59" s="12">
        <f>L59/20</f>
        <v>0.95</v>
      </c>
    </row>
    <row r="60" spans="11:14" x14ac:dyDescent="0.25">
      <c r="K60">
        <v>3</v>
      </c>
      <c r="L60" s="109">
        <v>19</v>
      </c>
      <c r="M60" s="109">
        <v>19</v>
      </c>
      <c r="N60" s="12">
        <f>L60/20</f>
        <v>0.95</v>
      </c>
    </row>
    <row r="61" spans="11:14" x14ac:dyDescent="0.25">
      <c r="K61">
        <v>4</v>
      </c>
      <c r="L61" s="109">
        <v>19</v>
      </c>
      <c r="M61" s="109">
        <v>19</v>
      </c>
      <c r="N61" s="12">
        <f>L61/20</f>
        <v>0.95</v>
      </c>
    </row>
    <row r="63" spans="11:14" x14ac:dyDescent="0.25">
      <c r="K63" s="13" t="s">
        <v>15</v>
      </c>
      <c r="L63" s="13"/>
      <c r="M63" s="13"/>
      <c r="N63" s="14">
        <v>6</v>
      </c>
    </row>
    <row r="64" spans="11:14" x14ac:dyDescent="0.25">
      <c r="K64" s="16" t="s">
        <v>16</v>
      </c>
      <c r="L64" s="16"/>
      <c r="M64" s="16"/>
      <c r="N64" s="117">
        <v>24.820873201334372</v>
      </c>
    </row>
    <row r="65" spans="11:14" ht="64.5" x14ac:dyDescent="0.25">
      <c r="K65" s="9" t="s">
        <v>6</v>
      </c>
      <c r="L65" s="9" t="s">
        <v>5</v>
      </c>
      <c r="M65" s="8" t="s">
        <v>4</v>
      </c>
      <c r="N65" s="7" t="s">
        <v>3</v>
      </c>
    </row>
    <row r="66" spans="11:14" x14ac:dyDescent="0.25">
      <c r="K66" s="6" t="s">
        <v>2</v>
      </c>
      <c r="L66" s="6" t="s">
        <v>1</v>
      </c>
      <c r="M66" s="5" t="s">
        <v>0</v>
      </c>
      <c r="N66" s="4"/>
    </row>
    <row r="67" spans="11:14" x14ac:dyDescent="0.25">
      <c r="K67">
        <v>0</v>
      </c>
      <c r="L67" s="109">
        <v>20</v>
      </c>
      <c r="M67">
        <v>20</v>
      </c>
      <c r="N67" s="12">
        <f>L67/20</f>
        <v>1</v>
      </c>
    </row>
    <row r="68" spans="11:14" x14ac:dyDescent="0.25">
      <c r="K68">
        <v>1</v>
      </c>
      <c r="L68" s="109">
        <v>18</v>
      </c>
      <c r="M68" s="109">
        <v>20</v>
      </c>
      <c r="N68" s="12">
        <f>L68/20</f>
        <v>0.9</v>
      </c>
    </row>
    <row r="69" spans="11:14" x14ac:dyDescent="0.25">
      <c r="K69">
        <v>2</v>
      </c>
      <c r="L69" s="109">
        <v>18</v>
      </c>
      <c r="M69" s="109">
        <v>18</v>
      </c>
      <c r="N69" s="12">
        <f>L69/20</f>
        <v>0.9</v>
      </c>
    </row>
    <row r="70" spans="11:14" x14ac:dyDescent="0.25">
      <c r="K70">
        <v>3</v>
      </c>
      <c r="L70" s="109">
        <v>18</v>
      </c>
      <c r="M70" s="109">
        <v>18</v>
      </c>
      <c r="N70" s="12">
        <f>L70/20</f>
        <v>0.9</v>
      </c>
    </row>
    <row r="71" spans="11:14" x14ac:dyDescent="0.25">
      <c r="K71">
        <v>4</v>
      </c>
      <c r="L71" s="109">
        <v>18</v>
      </c>
      <c r="M71" s="109">
        <v>18</v>
      </c>
      <c r="N71" s="12">
        <f>L71/20</f>
        <v>0.9</v>
      </c>
    </row>
    <row r="73" spans="11:14" x14ac:dyDescent="0.25">
      <c r="K73" s="13" t="s">
        <v>15</v>
      </c>
      <c r="L73" s="13"/>
      <c r="M73" s="13"/>
      <c r="N73" s="14">
        <v>7</v>
      </c>
    </row>
    <row r="74" spans="11:14" x14ac:dyDescent="0.25">
      <c r="K74" s="16" t="s">
        <v>16</v>
      </c>
      <c r="L74" s="16"/>
      <c r="M74" s="16"/>
      <c r="N74" s="117">
        <v>18.314573547071749</v>
      </c>
    </row>
    <row r="75" spans="11:14" ht="64.5" x14ac:dyDescent="0.25">
      <c r="K75" s="9" t="s">
        <v>6</v>
      </c>
      <c r="L75" s="9" t="s">
        <v>5</v>
      </c>
      <c r="M75" s="8" t="s">
        <v>4</v>
      </c>
      <c r="N75" s="7" t="s">
        <v>3</v>
      </c>
    </row>
    <row r="76" spans="11:14" x14ac:dyDescent="0.25">
      <c r="K76" s="6" t="s">
        <v>2</v>
      </c>
      <c r="L76" s="6" t="s">
        <v>1</v>
      </c>
      <c r="M76" s="5" t="s">
        <v>0</v>
      </c>
      <c r="N76" s="4"/>
    </row>
    <row r="77" spans="11:14" x14ac:dyDescent="0.25">
      <c r="K77">
        <v>0</v>
      </c>
      <c r="L77" s="109">
        <v>20</v>
      </c>
      <c r="M77">
        <v>20</v>
      </c>
      <c r="N77" s="12">
        <f>L77/20</f>
        <v>1</v>
      </c>
    </row>
    <row r="78" spans="11:14" x14ac:dyDescent="0.25">
      <c r="K78">
        <v>1</v>
      </c>
      <c r="L78" s="109">
        <v>19</v>
      </c>
      <c r="M78" s="109">
        <v>20</v>
      </c>
      <c r="N78" s="12">
        <f>L78/20</f>
        <v>0.95</v>
      </c>
    </row>
    <row r="79" spans="11:14" x14ac:dyDescent="0.25">
      <c r="K79">
        <v>2</v>
      </c>
      <c r="L79" s="109">
        <v>19</v>
      </c>
      <c r="M79" s="109">
        <v>19</v>
      </c>
      <c r="N79" s="12">
        <f>L79/20</f>
        <v>0.95</v>
      </c>
    </row>
    <row r="80" spans="11:14" x14ac:dyDescent="0.25">
      <c r="K80">
        <v>3</v>
      </c>
      <c r="L80" s="109">
        <v>19</v>
      </c>
      <c r="M80" s="109">
        <v>19</v>
      </c>
      <c r="N80" s="12">
        <f>L80/20</f>
        <v>0.95</v>
      </c>
    </row>
    <row r="81" spans="11:14" x14ac:dyDescent="0.25">
      <c r="K81">
        <v>4</v>
      </c>
      <c r="L81" s="109">
        <v>18</v>
      </c>
      <c r="M81" s="109">
        <v>19</v>
      </c>
      <c r="N81" s="12">
        <f>L81/20</f>
        <v>0.9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7"/>
  <sheetViews>
    <sheetView tabSelected="1" zoomScale="50" zoomScaleNormal="50" workbookViewId="0">
      <selection activeCell="C27" sqref="C27"/>
    </sheetView>
  </sheetViews>
  <sheetFormatPr defaultRowHeight="15" x14ac:dyDescent="0.25"/>
  <sheetData>
    <row r="1" spans="1:29" ht="21" x14ac:dyDescent="0.35">
      <c r="A1" s="26" t="s">
        <v>25</v>
      </c>
    </row>
    <row r="3" spans="1:29" ht="15.75" x14ac:dyDescent="0.25">
      <c r="A3" s="11" t="s">
        <v>12</v>
      </c>
    </row>
    <row r="5" spans="1:29" x14ac:dyDescent="0.25">
      <c r="A5" s="10" t="s">
        <v>9</v>
      </c>
      <c r="B5" s="10" t="s">
        <v>11</v>
      </c>
      <c r="F5" s="10" t="s">
        <v>9</v>
      </c>
      <c r="G5" s="10" t="s">
        <v>10</v>
      </c>
      <c r="K5" s="10" t="s">
        <v>9</v>
      </c>
      <c r="L5" s="10" t="s">
        <v>8</v>
      </c>
      <c r="P5" s="10" t="s">
        <v>7</v>
      </c>
      <c r="Q5" s="10"/>
    </row>
    <row r="6" spans="1:29" ht="64.5" x14ac:dyDescent="0.25">
      <c r="A6" s="9" t="s">
        <v>6</v>
      </c>
      <c r="B6" s="9" t="s">
        <v>5</v>
      </c>
      <c r="C6" s="8" t="s">
        <v>4</v>
      </c>
      <c r="D6" s="7" t="s">
        <v>3</v>
      </c>
      <c r="F6" s="9" t="s">
        <v>6</v>
      </c>
      <c r="G6" s="9" t="s">
        <v>5</v>
      </c>
      <c r="H6" s="8" t="s">
        <v>4</v>
      </c>
      <c r="I6" s="7" t="s">
        <v>3</v>
      </c>
      <c r="K6" s="9" t="s">
        <v>6</v>
      </c>
      <c r="L6" s="9" t="s">
        <v>5</v>
      </c>
      <c r="M6" s="8" t="s">
        <v>4</v>
      </c>
      <c r="N6" s="7" t="s">
        <v>3</v>
      </c>
      <c r="P6" s="9" t="s">
        <v>6</v>
      </c>
      <c r="Q6" s="9" t="s">
        <v>5</v>
      </c>
      <c r="R6" s="8" t="s">
        <v>4</v>
      </c>
      <c r="S6" s="7" t="s">
        <v>3</v>
      </c>
      <c r="AA6" s="120"/>
    </row>
    <row r="7" spans="1:29" x14ac:dyDescent="0.25">
      <c r="A7" s="6" t="s">
        <v>2</v>
      </c>
      <c r="B7" s="6" t="s">
        <v>1</v>
      </c>
      <c r="C7" s="5" t="s">
        <v>0</v>
      </c>
      <c r="D7" s="4"/>
      <c r="F7" s="6" t="s">
        <v>2</v>
      </c>
      <c r="G7" s="6" t="s">
        <v>1</v>
      </c>
      <c r="H7" s="5" t="s">
        <v>0</v>
      </c>
      <c r="I7" s="4"/>
      <c r="K7" s="6" t="s">
        <v>2</v>
      </c>
      <c r="L7" s="6" t="s">
        <v>1</v>
      </c>
      <c r="M7" s="5" t="s">
        <v>0</v>
      </c>
      <c r="N7" s="4"/>
      <c r="P7" s="6" t="s">
        <v>2</v>
      </c>
      <c r="Q7" s="6" t="s">
        <v>1</v>
      </c>
      <c r="R7" s="5" t="s">
        <v>0</v>
      </c>
      <c r="S7" s="4"/>
      <c r="AA7" s="28" t="s">
        <v>28</v>
      </c>
      <c r="AB7" s="29" t="s">
        <v>11</v>
      </c>
    </row>
    <row r="8" spans="1:29" ht="51" x14ac:dyDescent="0.25">
      <c r="A8" s="3">
        <v>0</v>
      </c>
      <c r="B8" s="3">
        <v>70</v>
      </c>
      <c r="C8" s="2">
        <v>70</v>
      </c>
      <c r="D8" s="1">
        <f>B8/70</f>
        <v>1</v>
      </c>
      <c r="F8" s="3">
        <v>0</v>
      </c>
      <c r="G8" s="3">
        <v>70</v>
      </c>
      <c r="H8" s="2">
        <v>70</v>
      </c>
      <c r="I8" s="1">
        <f>G8/70</f>
        <v>1</v>
      </c>
      <c r="K8" s="3">
        <v>0</v>
      </c>
      <c r="L8" s="3">
        <v>70</v>
      </c>
      <c r="M8" s="2">
        <v>70</v>
      </c>
      <c r="N8" s="1">
        <f>L8/70</f>
        <v>1</v>
      </c>
      <c r="P8" s="3">
        <v>0</v>
      </c>
      <c r="Q8" s="3">
        <v>70</v>
      </c>
      <c r="R8" s="2">
        <v>70</v>
      </c>
      <c r="S8" s="1">
        <f>Q8/70</f>
        <v>1</v>
      </c>
      <c r="AA8" s="21" t="s">
        <v>18</v>
      </c>
      <c r="AB8" s="30" t="s">
        <v>29</v>
      </c>
    </row>
    <row r="9" spans="1:29" ht="25.5" x14ac:dyDescent="0.25">
      <c r="A9" s="3">
        <v>1</v>
      </c>
      <c r="B9" s="3">
        <v>28</v>
      </c>
      <c r="C9" s="2">
        <v>70</v>
      </c>
      <c r="D9" s="1">
        <f t="shared" ref="D9:D25" si="0">B9/70</f>
        <v>0.4</v>
      </c>
      <c r="F9" s="3">
        <v>1</v>
      </c>
      <c r="G9" s="3">
        <v>20</v>
      </c>
      <c r="H9" s="2">
        <v>70</v>
      </c>
      <c r="I9" s="1">
        <f t="shared" ref="I9:I25" si="1">G9/70</f>
        <v>0.2857142857142857</v>
      </c>
      <c r="K9" s="3">
        <v>1</v>
      </c>
      <c r="L9" s="3">
        <v>40</v>
      </c>
      <c r="M9" s="2">
        <v>70</v>
      </c>
      <c r="N9" s="1">
        <f t="shared" ref="N9:N25" si="2">L9/70</f>
        <v>0.5714285714285714</v>
      </c>
      <c r="P9" s="3">
        <v>1</v>
      </c>
      <c r="Q9" s="3">
        <v>69</v>
      </c>
      <c r="R9" s="2">
        <v>70</v>
      </c>
      <c r="S9" s="1">
        <f t="shared" ref="S9:S25" si="3">Q9/70</f>
        <v>0.98571428571428577</v>
      </c>
      <c r="AA9" s="22" t="s">
        <v>2</v>
      </c>
      <c r="AB9" s="31" t="s">
        <v>30</v>
      </c>
    </row>
    <row r="10" spans="1:29" x14ac:dyDescent="0.25">
      <c r="A10" s="3">
        <v>2</v>
      </c>
      <c r="B10" s="3">
        <v>27</v>
      </c>
      <c r="C10" s="2">
        <v>28</v>
      </c>
      <c r="D10" s="1">
        <f t="shared" si="0"/>
        <v>0.38571428571428573</v>
      </c>
      <c r="F10" s="3">
        <v>2</v>
      </c>
      <c r="G10" s="3">
        <v>18</v>
      </c>
      <c r="H10" s="2">
        <v>20</v>
      </c>
      <c r="I10" s="1">
        <f t="shared" si="1"/>
        <v>0.25714285714285712</v>
      </c>
      <c r="K10" s="3">
        <v>2</v>
      </c>
      <c r="L10" s="3">
        <v>39</v>
      </c>
      <c r="M10" s="2">
        <v>40</v>
      </c>
      <c r="N10" s="1">
        <f t="shared" si="2"/>
        <v>0.55714285714285716</v>
      </c>
      <c r="P10" s="3">
        <v>2</v>
      </c>
      <c r="Q10" s="3">
        <v>69</v>
      </c>
      <c r="R10" s="2">
        <v>69</v>
      </c>
      <c r="S10" s="1">
        <f t="shared" si="3"/>
        <v>0.98571428571428577</v>
      </c>
    </row>
    <row r="11" spans="1:29" x14ac:dyDescent="0.25">
      <c r="A11" s="3">
        <v>3</v>
      </c>
      <c r="B11" s="3">
        <v>27</v>
      </c>
      <c r="C11" s="2">
        <v>27</v>
      </c>
      <c r="D11" s="1">
        <f t="shared" si="0"/>
        <v>0.38571428571428573</v>
      </c>
      <c r="F11" s="3">
        <v>3</v>
      </c>
      <c r="G11" s="3">
        <v>18</v>
      </c>
      <c r="H11" s="2">
        <v>18</v>
      </c>
      <c r="I11" s="1">
        <f t="shared" si="1"/>
        <v>0.25714285714285712</v>
      </c>
      <c r="K11" s="3">
        <v>3</v>
      </c>
      <c r="L11" s="3">
        <v>39</v>
      </c>
      <c r="M11" s="2">
        <v>39</v>
      </c>
      <c r="N11" s="1">
        <f t="shared" si="2"/>
        <v>0.55714285714285716</v>
      </c>
      <c r="P11" s="3">
        <v>3</v>
      </c>
      <c r="Q11" s="3">
        <v>68</v>
      </c>
      <c r="R11" s="2">
        <v>69</v>
      </c>
      <c r="S11" s="1">
        <f t="shared" si="3"/>
        <v>0.97142857142857142</v>
      </c>
      <c r="AA11" s="23">
        <v>0</v>
      </c>
      <c r="AB11" s="32">
        <v>47611.980081992377</v>
      </c>
      <c r="AC11" t="s">
        <v>23</v>
      </c>
    </row>
    <row r="12" spans="1:29" x14ac:dyDescent="0.25">
      <c r="A12" s="3">
        <v>4</v>
      </c>
      <c r="B12" s="3">
        <v>27</v>
      </c>
      <c r="C12" s="2">
        <v>27</v>
      </c>
      <c r="D12" s="1">
        <f t="shared" si="0"/>
        <v>0.38571428571428573</v>
      </c>
      <c r="F12" s="3">
        <v>4</v>
      </c>
      <c r="G12" s="3">
        <v>18</v>
      </c>
      <c r="H12" s="2">
        <v>18</v>
      </c>
      <c r="I12" s="1">
        <f t="shared" si="1"/>
        <v>0.25714285714285712</v>
      </c>
      <c r="K12" s="3">
        <v>4</v>
      </c>
      <c r="L12" s="3">
        <v>39</v>
      </c>
      <c r="M12" s="2">
        <v>39</v>
      </c>
      <c r="N12" s="1">
        <f t="shared" si="2"/>
        <v>0.55714285714285716</v>
      </c>
      <c r="P12" s="3">
        <v>4</v>
      </c>
      <c r="Q12" s="3">
        <v>65</v>
      </c>
      <c r="R12" s="2">
        <v>68</v>
      </c>
      <c r="S12" s="1">
        <f t="shared" si="3"/>
        <v>0.9285714285714286</v>
      </c>
      <c r="AA12" s="23">
        <v>1.0345833333333332</v>
      </c>
      <c r="AB12" s="32">
        <v>52172.684033835132</v>
      </c>
      <c r="AC12" t="s">
        <v>23</v>
      </c>
    </row>
    <row r="13" spans="1:29" x14ac:dyDescent="0.25">
      <c r="A13" s="3">
        <v>5</v>
      </c>
      <c r="B13" s="3">
        <v>27</v>
      </c>
      <c r="C13" s="2">
        <v>27</v>
      </c>
      <c r="D13" s="1">
        <f t="shared" si="0"/>
        <v>0.38571428571428573</v>
      </c>
      <c r="F13" s="3">
        <v>5</v>
      </c>
      <c r="G13" s="3">
        <v>18</v>
      </c>
      <c r="H13" s="2">
        <v>18</v>
      </c>
      <c r="I13" s="1">
        <f t="shared" si="1"/>
        <v>0.25714285714285712</v>
      </c>
      <c r="K13" s="3">
        <v>5</v>
      </c>
      <c r="L13" s="3">
        <v>38</v>
      </c>
      <c r="M13" s="2">
        <v>39</v>
      </c>
      <c r="N13" s="1">
        <f t="shared" si="2"/>
        <v>0.54285714285714282</v>
      </c>
      <c r="P13" s="3">
        <v>5</v>
      </c>
      <c r="Q13" s="3">
        <v>64</v>
      </c>
      <c r="R13" s="2">
        <v>65</v>
      </c>
      <c r="S13" s="1">
        <f t="shared" si="3"/>
        <v>0.91428571428571426</v>
      </c>
      <c r="AA13" s="23">
        <v>1.0449999999999999</v>
      </c>
      <c r="AB13" s="32">
        <v>0</v>
      </c>
      <c r="AC13" t="s">
        <v>31</v>
      </c>
    </row>
    <row r="14" spans="1:29" x14ac:dyDescent="0.25">
      <c r="A14" s="3">
        <v>6</v>
      </c>
      <c r="B14" s="3">
        <v>17</v>
      </c>
      <c r="C14" s="2">
        <v>27</v>
      </c>
      <c r="D14" s="1">
        <f t="shared" si="0"/>
        <v>0.24285714285714285</v>
      </c>
      <c r="F14" s="3">
        <v>6</v>
      </c>
      <c r="G14" s="3">
        <v>16</v>
      </c>
      <c r="H14" s="2">
        <v>18</v>
      </c>
      <c r="I14" s="1">
        <f t="shared" si="1"/>
        <v>0.22857142857142856</v>
      </c>
      <c r="K14" s="3">
        <v>6</v>
      </c>
      <c r="L14" s="3">
        <v>37</v>
      </c>
      <c r="M14" s="2">
        <v>38</v>
      </c>
      <c r="N14" s="1">
        <f t="shared" si="2"/>
        <v>0.52857142857142858</v>
      </c>
      <c r="P14" s="3">
        <v>6</v>
      </c>
      <c r="Q14" s="3">
        <v>64</v>
      </c>
      <c r="R14" s="2">
        <v>64</v>
      </c>
      <c r="S14" s="1">
        <f t="shared" si="3"/>
        <v>0.91428571428571426</v>
      </c>
      <c r="AA14" s="23">
        <v>5.0242916666666666</v>
      </c>
      <c r="AB14" s="32">
        <v>172.72620056889681</v>
      </c>
      <c r="AC14" t="s">
        <v>23</v>
      </c>
    </row>
    <row r="15" spans="1:29" x14ac:dyDescent="0.25">
      <c r="A15" s="3">
        <v>7</v>
      </c>
      <c r="B15" s="3">
        <v>17</v>
      </c>
      <c r="C15" s="2">
        <v>17</v>
      </c>
      <c r="D15" s="1">
        <f t="shared" si="0"/>
        <v>0.24285714285714285</v>
      </c>
      <c r="F15" s="3">
        <v>7</v>
      </c>
      <c r="G15" s="3">
        <v>16</v>
      </c>
      <c r="H15" s="2">
        <v>16</v>
      </c>
      <c r="I15" s="1">
        <f t="shared" si="1"/>
        <v>0.22857142857142856</v>
      </c>
      <c r="K15" s="3">
        <v>7</v>
      </c>
      <c r="L15" s="3">
        <v>37</v>
      </c>
      <c r="M15" s="2">
        <v>37</v>
      </c>
      <c r="N15" s="1">
        <f t="shared" si="2"/>
        <v>0.52857142857142858</v>
      </c>
      <c r="P15" s="3">
        <v>7</v>
      </c>
      <c r="Q15" s="3">
        <v>64</v>
      </c>
      <c r="R15" s="2">
        <v>64</v>
      </c>
      <c r="S15" s="1">
        <f t="shared" si="3"/>
        <v>0.91428571428571426</v>
      </c>
      <c r="AA15" s="23">
        <v>5.0451249999999996</v>
      </c>
      <c r="AB15" s="32">
        <v>54855.064604185165</v>
      </c>
      <c r="AC15" t="s">
        <v>23</v>
      </c>
    </row>
    <row r="16" spans="1:29" x14ac:dyDescent="0.25">
      <c r="A16" s="3">
        <v>8</v>
      </c>
      <c r="B16" s="3">
        <v>17</v>
      </c>
      <c r="C16" s="2">
        <v>17</v>
      </c>
      <c r="D16" s="1">
        <f t="shared" si="0"/>
        <v>0.24285714285714285</v>
      </c>
      <c r="F16" s="3">
        <v>8</v>
      </c>
      <c r="G16" s="3">
        <v>16</v>
      </c>
      <c r="H16" s="2">
        <v>16</v>
      </c>
      <c r="I16" s="1">
        <f t="shared" si="1"/>
        <v>0.22857142857142856</v>
      </c>
      <c r="K16" s="3">
        <v>8</v>
      </c>
      <c r="L16" s="3">
        <v>36</v>
      </c>
      <c r="M16" s="2">
        <v>37</v>
      </c>
      <c r="N16" s="1">
        <f t="shared" si="2"/>
        <v>0.51428571428571423</v>
      </c>
      <c r="P16" s="3">
        <v>8</v>
      </c>
      <c r="Q16" s="3">
        <v>62</v>
      </c>
      <c r="R16" s="2">
        <v>64</v>
      </c>
      <c r="S16" s="1">
        <f t="shared" si="3"/>
        <v>0.88571428571428568</v>
      </c>
      <c r="AA16" s="23">
        <v>6.041666666666667</v>
      </c>
      <c r="AB16" s="32">
        <v>52110.549102611119</v>
      </c>
      <c r="AC16" t="s">
        <v>23</v>
      </c>
    </row>
    <row r="17" spans="1:29" x14ac:dyDescent="0.25">
      <c r="A17" s="3">
        <v>9</v>
      </c>
      <c r="B17" s="3">
        <v>16</v>
      </c>
      <c r="C17" s="2">
        <v>17</v>
      </c>
      <c r="D17" s="1">
        <f t="shared" si="0"/>
        <v>0.22857142857142856</v>
      </c>
      <c r="F17" s="3">
        <v>9</v>
      </c>
      <c r="G17" s="3">
        <v>12</v>
      </c>
      <c r="H17" s="2">
        <v>16</v>
      </c>
      <c r="I17" s="1">
        <f t="shared" si="1"/>
        <v>0.17142857142857143</v>
      </c>
      <c r="K17" s="3">
        <v>9</v>
      </c>
      <c r="L17" s="3">
        <v>36</v>
      </c>
      <c r="M17" s="2">
        <v>36</v>
      </c>
      <c r="N17" s="1">
        <f t="shared" si="2"/>
        <v>0.51428571428571423</v>
      </c>
      <c r="P17" s="3">
        <v>9</v>
      </c>
      <c r="Q17" s="3">
        <v>62</v>
      </c>
      <c r="R17" s="2">
        <v>62</v>
      </c>
      <c r="S17" s="1">
        <f t="shared" si="3"/>
        <v>0.88571428571428568</v>
      </c>
      <c r="AA17" s="23">
        <v>6.0519999999999996</v>
      </c>
      <c r="AB17" s="32">
        <v>0</v>
      </c>
      <c r="AC17" t="s">
        <v>31</v>
      </c>
    </row>
    <row r="18" spans="1:29" x14ac:dyDescent="0.25">
      <c r="A18" s="3">
        <v>10</v>
      </c>
      <c r="B18" s="3">
        <v>16</v>
      </c>
      <c r="C18" s="2">
        <v>16</v>
      </c>
      <c r="D18" s="1">
        <f t="shared" si="0"/>
        <v>0.22857142857142856</v>
      </c>
      <c r="F18" s="3">
        <v>10</v>
      </c>
      <c r="G18" s="3">
        <v>11</v>
      </c>
      <c r="H18" s="2">
        <v>12</v>
      </c>
      <c r="I18" s="1">
        <f t="shared" si="1"/>
        <v>0.15714285714285714</v>
      </c>
      <c r="K18" s="3">
        <v>10</v>
      </c>
      <c r="L18" s="3">
        <v>35</v>
      </c>
      <c r="M18" s="2">
        <v>36</v>
      </c>
      <c r="N18" s="1">
        <f t="shared" si="2"/>
        <v>0.5</v>
      </c>
      <c r="P18" s="3">
        <v>10</v>
      </c>
      <c r="Q18" s="3">
        <v>62</v>
      </c>
      <c r="R18" s="2">
        <v>62</v>
      </c>
      <c r="S18" s="1">
        <f t="shared" si="3"/>
        <v>0.88571428571428568</v>
      </c>
      <c r="AA18" s="23">
        <v>12.0625</v>
      </c>
      <c r="AB18" s="32">
        <v>87.220517794170448</v>
      </c>
      <c r="AC18" t="s">
        <v>23</v>
      </c>
    </row>
    <row r="19" spans="1:29" x14ac:dyDescent="0.25">
      <c r="A19" s="3">
        <v>11</v>
      </c>
      <c r="B19" s="3">
        <v>16</v>
      </c>
      <c r="C19" s="2">
        <v>16</v>
      </c>
      <c r="D19" s="1">
        <f t="shared" si="0"/>
        <v>0.22857142857142856</v>
      </c>
      <c r="F19" s="3">
        <v>11</v>
      </c>
      <c r="G19" s="3">
        <v>11</v>
      </c>
      <c r="H19" s="2">
        <v>11</v>
      </c>
      <c r="I19" s="1">
        <f t="shared" si="1"/>
        <v>0.15714285714285714</v>
      </c>
      <c r="K19" s="3">
        <v>11</v>
      </c>
      <c r="L19" s="3">
        <v>34</v>
      </c>
      <c r="M19" s="2">
        <v>35</v>
      </c>
      <c r="N19" s="1">
        <f t="shared" si="2"/>
        <v>0.48571428571428571</v>
      </c>
      <c r="P19" s="3">
        <v>11</v>
      </c>
      <c r="Q19" s="3">
        <v>61</v>
      </c>
      <c r="R19" s="2">
        <v>62</v>
      </c>
      <c r="S19" s="1">
        <f t="shared" si="3"/>
        <v>0.87142857142857144</v>
      </c>
      <c r="AA19" s="23">
        <v>15.927083333333334</v>
      </c>
      <c r="AB19" s="32">
        <v>0</v>
      </c>
      <c r="AC19" t="s">
        <v>23</v>
      </c>
    </row>
    <row r="20" spans="1:29" x14ac:dyDescent="0.25">
      <c r="A20" s="3">
        <v>12</v>
      </c>
      <c r="B20" s="3">
        <v>15</v>
      </c>
      <c r="C20" s="2">
        <v>16</v>
      </c>
      <c r="D20" s="1">
        <f t="shared" si="0"/>
        <v>0.21428571428571427</v>
      </c>
      <c r="F20" s="3">
        <v>12</v>
      </c>
      <c r="G20" s="3">
        <v>10</v>
      </c>
      <c r="H20" s="2">
        <v>11</v>
      </c>
      <c r="I20" s="1">
        <f t="shared" si="1"/>
        <v>0.14285714285714285</v>
      </c>
      <c r="K20" s="3">
        <v>12</v>
      </c>
      <c r="L20" s="3">
        <v>34</v>
      </c>
      <c r="M20" s="2">
        <v>34</v>
      </c>
      <c r="N20" s="1">
        <f t="shared" si="2"/>
        <v>0.48571428571428571</v>
      </c>
      <c r="P20" s="3">
        <v>12</v>
      </c>
      <c r="Q20" s="3">
        <v>60</v>
      </c>
      <c r="R20" s="2">
        <v>61</v>
      </c>
      <c r="S20" s="1">
        <f t="shared" si="3"/>
        <v>0.8571428571428571</v>
      </c>
      <c r="AA20" s="23">
        <v>18.909708333333334</v>
      </c>
      <c r="AB20" s="32">
        <v>0</v>
      </c>
      <c r="AC20" t="s">
        <v>23</v>
      </c>
    </row>
    <row r="21" spans="1:29" x14ac:dyDescent="0.25">
      <c r="A21" s="3">
        <v>13</v>
      </c>
      <c r="B21" s="3">
        <v>14</v>
      </c>
      <c r="C21" s="2">
        <v>15</v>
      </c>
      <c r="D21" s="1">
        <f t="shared" si="0"/>
        <v>0.2</v>
      </c>
      <c r="F21" s="3">
        <v>13</v>
      </c>
      <c r="G21" s="3">
        <v>10</v>
      </c>
      <c r="H21" s="2">
        <v>10</v>
      </c>
      <c r="I21" s="1">
        <f t="shared" si="1"/>
        <v>0.14285714285714285</v>
      </c>
      <c r="K21" s="3">
        <v>13</v>
      </c>
      <c r="L21" s="3">
        <v>32</v>
      </c>
      <c r="M21" s="2">
        <v>34</v>
      </c>
      <c r="N21" s="1">
        <f t="shared" si="2"/>
        <v>0.45714285714285713</v>
      </c>
      <c r="P21" s="3">
        <v>13</v>
      </c>
      <c r="Q21" s="3">
        <v>60</v>
      </c>
      <c r="R21" s="2">
        <v>60</v>
      </c>
      <c r="S21" s="1">
        <f t="shared" si="3"/>
        <v>0.8571428571428571</v>
      </c>
      <c r="AA21" s="23">
        <v>19.100000000000001</v>
      </c>
      <c r="AB21" s="32">
        <v>0</v>
      </c>
      <c r="AC21" t="s">
        <v>32</v>
      </c>
    </row>
    <row r="22" spans="1:29" x14ac:dyDescent="0.25">
      <c r="A22" s="3">
        <v>14</v>
      </c>
      <c r="B22" s="3">
        <v>14</v>
      </c>
      <c r="C22" s="2">
        <v>14</v>
      </c>
      <c r="D22" s="1">
        <f t="shared" si="0"/>
        <v>0.2</v>
      </c>
      <c r="F22" s="3">
        <v>14</v>
      </c>
      <c r="G22" s="3">
        <v>10</v>
      </c>
      <c r="H22" s="2">
        <v>10</v>
      </c>
      <c r="I22" s="1">
        <f t="shared" si="1"/>
        <v>0.14285714285714285</v>
      </c>
      <c r="K22" s="3">
        <v>14</v>
      </c>
      <c r="L22" s="3">
        <v>30</v>
      </c>
      <c r="M22" s="2">
        <v>32</v>
      </c>
      <c r="N22" s="1">
        <f t="shared" si="2"/>
        <v>0.42857142857142855</v>
      </c>
      <c r="P22" s="3">
        <v>14</v>
      </c>
      <c r="Q22" s="3">
        <v>59</v>
      </c>
      <c r="R22" s="2">
        <v>60</v>
      </c>
      <c r="S22" s="1">
        <f t="shared" si="3"/>
        <v>0.84285714285714286</v>
      </c>
    </row>
    <row r="23" spans="1:29" x14ac:dyDescent="0.25">
      <c r="A23" s="3">
        <v>15</v>
      </c>
      <c r="B23" s="3">
        <v>14</v>
      </c>
      <c r="C23" s="2">
        <v>14</v>
      </c>
      <c r="D23" s="1">
        <f t="shared" si="0"/>
        <v>0.2</v>
      </c>
      <c r="F23" s="3">
        <v>15</v>
      </c>
      <c r="G23" s="3">
        <v>8</v>
      </c>
      <c r="H23" s="2">
        <v>10</v>
      </c>
      <c r="I23" s="1">
        <f t="shared" si="1"/>
        <v>0.11428571428571428</v>
      </c>
      <c r="K23" s="3">
        <v>15</v>
      </c>
      <c r="L23" s="3">
        <v>29</v>
      </c>
      <c r="M23" s="2">
        <v>30</v>
      </c>
      <c r="N23" s="1">
        <f t="shared" si="2"/>
        <v>0.41428571428571431</v>
      </c>
      <c r="P23" s="3">
        <v>15</v>
      </c>
      <c r="Q23" s="3">
        <v>59</v>
      </c>
      <c r="R23" s="2">
        <v>59</v>
      </c>
      <c r="S23" s="1">
        <f t="shared" si="3"/>
        <v>0.84285714285714286</v>
      </c>
    </row>
    <row r="24" spans="1:29" x14ac:dyDescent="0.25">
      <c r="A24" s="3">
        <v>16</v>
      </c>
      <c r="B24" s="3">
        <v>14</v>
      </c>
      <c r="C24" s="2">
        <v>14</v>
      </c>
      <c r="D24" s="1">
        <f t="shared" si="0"/>
        <v>0.2</v>
      </c>
      <c r="F24" s="3">
        <v>16</v>
      </c>
      <c r="G24" s="3">
        <v>8</v>
      </c>
      <c r="H24" s="2">
        <v>8</v>
      </c>
      <c r="I24" s="1">
        <f t="shared" si="1"/>
        <v>0.11428571428571428</v>
      </c>
      <c r="K24" s="3">
        <v>16</v>
      </c>
      <c r="L24" s="3">
        <v>29</v>
      </c>
      <c r="M24" s="2">
        <v>29</v>
      </c>
      <c r="N24" s="1">
        <f t="shared" si="2"/>
        <v>0.41428571428571431</v>
      </c>
      <c r="P24" s="3">
        <v>16</v>
      </c>
      <c r="Q24" s="3">
        <v>59</v>
      </c>
      <c r="R24" s="2">
        <v>59</v>
      </c>
      <c r="S24" s="1">
        <f t="shared" si="3"/>
        <v>0.84285714285714286</v>
      </c>
      <c r="AA24" s="28" t="s">
        <v>28</v>
      </c>
      <c r="AB24" s="29" t="s">
        <v>10</v>
      </c>
    </row>
    <row r="25" spans="1:29" ht="51" x14ac:dyDescent="0.25">
      <c r="A25" s="3">
        <v>19</v>
      </c>
      <c r="B25" s="3">
        <v>13</v>
      </c>
      <c r="C25" s="2">
        <v>14</v>
      </c>
      <c r="D25" s="1">
        <f t="shared" si="0"/>
        <v>0.18571428571428572</v>
      </c>
      <c r="F25" s="3">
        <v>19</v>
      </c>
      <c r="G25" s="3">
        <v>8</v>
      </c>
      <c r="H25" s="2">
        <v>8</v>
      </c>
      <c r="I25" s="1">
        <f t="shared" si="1"/>
        <v>0.11428571428571428</v>
      </c>
      <c r="K25" s="3">
        <v>19</v>
      </c>
      <c r="L25" s="3">
        <v>29</v>
      </c>
      <c r="M25" s="2">
        <v>29</v>
      </c>
      <c r="N25" s="1">
        <f t="shared" si="2"/>
        <v>0.41428571428571431</v>
      </c>
      <c r="P25" s="3">
        <v>19</v>
      </c>
      <c r="Q25" s="3">
        <v>58</v>
      </c>
      <c r="R25" s="2">
        <v>59</v>
      </c>
      <c r="S25" s="1">
        <f t="shared" si="3"/>
        <v>0.82857142857142863</v>
      </c>
      <c r="AA25" s="21" t="s">
        <v>18</v>
      </c>
      <c r="AB25" s="30" t="s">
        <v>29</v>
      </c>
    </row>
    <row r="26" spans="1:29" ht="25.5" x14ac:dyDescent="0.25">
      <c r="AA26" s="22" t="s">
        <v>2</v>
      </c>
      <c r="AB26" s="31" t="s">
        <v>30</v>
      </c>
    </row>
    <row r="27" spans="1:29" ht="15.75" x14ac:dyDescent="0.25">
      <c r="A27" s="11" t="s">
        <v>26</v>
      </c>
      <c r="C27" s="121" t="s">
        <v>211</v>
      </c>
    </row>
    <row r="28" spans="1:29" x14ac:dyDescent="0.25">
      <c r="AA28" s="23">
        <v>0</v>
      </c>
      <c r="AB28" s="32">
        <v>48309.494793797458</v>
      </c>
      <c r="AC28" t="s">
        <v>23</v>
      </c>
    </row>
    <row r="29" spans="1:29" x14ac:dyDescent="0.25">
      <c r="A29" s="13" t="s">
        <v>15</v>
      </c>
      <c r="B29" s="13"/>
      <c r="C29" s="13"/>
      <c r="D29" s="14">
        <v>1</v>
      </c>
      <c r="E29" s="15"/>
      <c r="F29" s="14">
        <v>1</v>
      </c>
      <c r="G29" s="14">
        <v>2</v>
      </c>
      <c r="H29" s="14">
        <v>3</v>
      </c>
      <c r="I29" s="14">
        <v>4</v>
      </c>
      <c r="J29" s="14">
        <v>5</v>
      </c>
      <c r="K29" s="14">
        <v>6</v>
      </c>
      <c r="L29" s="14">
        <v>7</v>
      </c>
      <c r="AA29" s="23">
        <v>1.0345833333333332</v>
      </c>
      <c r="AB29" s="32">
        <v>51309.075301575322</v>
      </c>
      <c r="AC29" t="s">
        <v>23</v>
      </c>
    </row>
    <row r="30" spans="1:29" x14ac:dyDescent="0.25">
      <c r="A30" s="16" t="s">
        <v>16</v>
      </c>
      <c r="B30" s="16"/>
      <c r="C30" s="16"/>
      <c r="D30" s="17">
        <v>75166</v>
      </c>
      <c r="E30" s="15"/>
      <c r="F30" s="27">
        <v>75166.237026971052</v>
      </c>
      <c r="G30" s="27">
        <v>58055.165968894522</v>
      </c>
      <c r="H30" s="27">
        <v>46229.379177684619</v>
      </c>
      <c r="I30" s="27">
        <v>33353.149943902274</v>
      </c>
      <c r="J30" s="27">
        <v>26153.684265595759</v>
      </c>
      <c r="K30" s="27">
        <v>18108.551959620989</v>
      </c>
      <c r="L30" s="27">
        <v>13732.204034127288</v>
      </c>
      <c r="M30" s="27" t="s">
        <v>27</v>
      </c>
      <c r="O30" s="27">
        <v>75166.237026971052</v>
      </c>
      <c r="P30" s="27">
        <v>58055.165968894522</v>
      </c>
      <c r="Q30" s="27">
        <v>46229.379177684619</v>
      </c>
      <c r="R30" s="27">
        <v>33353.149943902274</v>
      </c>
      <c r="S30" s="27">
        <v>26153.684265595759</v>
      </c>
      <c r="T30" s="27">
        <v>18108.551959620989</v>
      </c>
      <c r="U30" s="27">
        <v>13732.204034127288</v>
      </c>
      <c r="V30" s="27" t="s">
        <v>27</v>
      </c>
      <c r="AA30" s="23">
        <v>1.0449999999999999</v>
      </c>
      <c r="AB30" s="32">
        <v>0</v>
      </c>
      <c r="AC30" t="s">
        <v>31</v>
      </c>
    </row>
    <row r="31" spans="1:29" ht="64.5" x14ac:dyDescent="0.25">
      <c r="A31" s="9" t="s">
        <v>6</v>
      </c>
      <c r="B31" s="9" t="s">
        <v>5</v>
      </c>
      <c r="C31" s="8" t="s">
        <v>4</v>
      </c>
      <c r="D31" s="7" t="s">
        <v>3</v>
      </c>
      <c r="F31" s="7" t="s">
        <v>3</v>
      </c>
      <c r="G31" s="7" t="s">
        <v>3</v>
      </c>
      <c r="H31" s="7" t="s">
        <v>3</v>
      </c>
      <c r="I31" s="7" t="s">
        <v>3</v>
      </c>
      <c r="J31" s="7" t="s">
        <v>3</v>
      </c>
      <c r="K31" s="7" t="s">
        <v>3</v>
      </c>
      <c r="L31" s="7" t="s">
        <v>3</v>
      </c>
      <c r="O31" s="7" t="s">
        <v>13</v>
      </c>
      <c r="P31" s="7" t="s">
        <v>13</v>
      </c>
      <c r="Q31" s="7" t="s">
        <v>13</v>
      </c>
      <c r="R31" s="7" t="s">
        <v>13</v>
      </c>
      <c r="S31" s="7" t="s">
        <v>13</v>
      </c>
      <c r="T31" s="7" t="s">
        <v>13</v>
      </c>
      <c r="U31" s="7" t="s">
        <v>13</v>
      </c>
      <c r="V31" s="7" t="s">
        <v>13</v>
      </c>
      <c r="AA31" s="23">
        <v>5.0242916666666666</v>
      </c>
      <c r="AB31" s="32">
        <v>0</v>
      </c>
      <c r="AC31" t="s">
        <v>23</v>
      </c>
    </row>
    <row r="32" spans="1:29" x14ac:dyDescent="0.25">
      <c r="A32" s="6" t="s">
        <v>2</v>
      </c>
      <c r="B32" s="6" t="s">
        <v>1</v>
      </c>
      <c r="C32" s="5" t="s">
        <v>0</v>
      </c>
      <c r="D32" s="4"/>
      <c r="AA32" s="23">
        <v>8.0345833333333339</v>
      </c>
      <c r="AB32" s="32">
        <v>0</v>
      </c>
      <c r="AC32" t="s">
        <v>23</v>
      </c>
    </row>
    <row r="33" spans="1:29" x14ac:dyDescent="0.25">
      <c r="A33">
        <v>0</v>
      </c>
      <c r="B33">
        <v>20</v>
      </c>
      <c r="C33">
        <v>20</v>
      </c>
      <c r="D33" s="12">
        <f>B33/20</f>
        <v>1</v>
      </c>
      <c r="F33" s="12">
        <f t="shared" ref="F33:M37" si="4">O33/20</f>
        <v>1</v>
      </c>
      <c r="G33" s="12">
        <f t="shared" si="4"/>
        <v>1</v>
      </c>
      <c r="H33" s="12">
        <f t="shared" si="4"/>
        <v>1</v>
      </c>
      <c r="I33" s="12">
        <f t="shared" si="4"/>
        <v>1</v>
      </c>
      <c r="J33" s="12">
        <f t="shared" si="4"/>
        <v>1</v>
      </c>
      <c r="K33" s="12">
        <f t="shared" si="4"/>
        <v>1</v>
      </c>
      <c r="L33" s="12">
        <f t="shared" si="4"/>
        <v>1</v>
      </c>
      <c r="M33" s="12">
        <f t="shared" si="4"/>
        <v>1</v>
      </c>
      <c r="O33">
        <v>20</v>
      </c>
      <c r="P33">
        <v>20</v>
      </c>
      <c r="Q33">
        <v>20</v>
      </c>
      <c r="R33">
        <v>20</v>
      </c>
      <c r="S33">
        <v>20</v>
      </c>
      <c r="T33">
        <v>20</v>
      </c>
      <c r="U33">
        <v>20</v>
      </c>
      <c r="V33">
        <v>20</v>
      </c>
      <c r="AA33" s="23">
        <v>8.0451250000000005</v>
      </c>
      <c r="AB33" s="32">
        <v>58767.850436278728</v>
      </c>
      <c r="AC33" t="s">
        <v>23</v>
      </c>
    </row>
    <row r="34" spans="1:29" x14ac:dyDescent="0.25">
      <c r="A34">
        <v>1</v>
      </c>
      <c r="B34">
        <v>4</v>
      </c>
      <c r="C34">
        <v>20</v>
      </c>
      <c r="D34" s="12">
        <f>B34/20</f>
        <v>0.2</v>
      </c>
      <c r="F34" s="12">
        <f t="shared" si="4"/>
        <v>0.2</v>
      </c>
      <c r="G34" s="12">
        <f t="shared" si="4"/>
        <v>0.4</v>
      </c>
      <c r="H34" s="12">
        <f t="shared" si="4"/>
        <v>0.95</v>
      </c>
      <c r="I34" s="12">
        <f t="shared" si="4"/>
        <v>1</v>
      </c>
      <c r="J34" s="12">
        <f t="shared" si="4"/>
        <v>1</v>
      </c>
      <c r="K34" s="12">
        <f t="shared" si="4"/>
        <v>1</v>
      </c>
      <c r="L34" s="12">
        <f t="shared" si="4"/>
        <v>1</v>
      </c>
      <c r="M34" s="12">
        <f t="shared" si="4"/>
        <v>1</v>
      </c>
      <c r="O34">
        <v>4</v>
      </c>
      <c r="P34">
        <v>8</v>
      </c>
      <c r="Q34">
        <v>19</v>
      </c>
      <c r="R34">
        <v>20</v>
      </c>
      <c r="S34">
        <v>20</v>
      </c>
      <c r="T34">
        <v>20</v>
      </c>
      <c r="U34">
        <v>20</v>
      </c>
      <c r="V34">
        <v>20</v>
      </c>
      <c r="AA34" s="23">
        <v>9.0486249999999995</v>
      </c>
      <c r="AB34" s="32">
        <v>56160.054053982174</v>
      </c>
      <c r="AC34" t="s">
        <v>23</v>
      </c>
    </row>
    <row r="35" spans="1:29" x14ac:dyDescent="0.25">
      <c r="A35">
        <v>2</v>
      </c>
      <c r="B35">
        <v>1</v>
      </c>
      <c r="C35">
        <v>4</v>
      </c>
      <c r="D35" s="12">
        <f>B35/20</f>
        <v>0.05</v>
      </c>
      <c r="F35" s="12">
        <f t="shared" si="4"/>
        <v>0.05</v>
      </c>
      <c r="G35" s="12">
        <f t="shared" si="4"/>
        <v>0.15</v>
      </c>
      <c r="H35" s="12">
        <f t="shared" si="4"/>
        <v>0.9</v>
      </c>
      <c r="I35" s="12">
        <f t="shared" si="4"/>
        <v>1</v>
      </c>
      <c r="J35" s="12">
        <f t="shared" si="4"/>
        <v>0.95</v>
      </c>
      <c r="K35" s="12">
        <f t="shared" si="4"/>
        <v>0.95</v>
      </c>
      <c r="L35" s="12">
        <f t="shared" si="4"/>
        <v>1</v>
      </c>
      <c r="M35" s="12">
        <f t="shared" si="4"/>
        <v>1</v>
      </c>
      <c r="O35">
        <v>1</v>
      </c>
      <c r="P35">
        <v>3</v>
      </c>
      <c r="Q35">
        <v>18</v>
      </c>
      <c r="R35">
        <v>20</v>
      </c>
      <c r="S35">
        <v>19</v>
      </c>
      <c r="T35">
        <v>19</v>
      </c>
      <c r="U35">
        <v>20</v>
      </c>
      <c r="V35">
        <v>20</v>
      </c>
      <c r="AA35" s="23">
        <v>9.0589999999999993</v>
      </c>
      <c r="AB35" s="32">
        <v>0</v>
      </c>
      <c r="AC35" t="s">
        <v>31</v>
      </c>
    </row>
    <row r="36" spans="1:29" x14ac:dyDescent="0.25">
      <c r="A36">
        <v>3</v>
      </c>
      <c r="B36">
        <v>0</v>
      </c>
      <c r="C36">
        <v>1</v>
      </c>
      <c r="D36" s="12">
        <f>B36/20</f>
        <v>0</v>
      </c>
      <c r="F36" s="12">
        <f t="shared" si="4"/>
        <v>0</v>
      </c>
      <c r="G36" s="12">
        <f t="shared" si="4"/>
        <v>0</v>
      </c>
      <c r="H36" s="12">
        <f t="shared" si="4"/>
        <v>0.8</v>
      </c>
      <c r="I36" s="12">
        <f t="shared" si="4"/>
        <v>1</v>
      </c>
      <c r="J36" s="12">
        <f t="shared" si="4"/>
        <v>0.85</v>
      </c>
      <c r="K36" s="12">
        <f t="shared" si="4"/>
        <v>0.95</v>
      </c>
      <c r="L36" s="12">
        <f t="shared" si="4"/>
        <v>1</v>
      </c>
      <c r="M36" s="12">
        <f t="shared" si="4"/>
        <v>1</v>
      </c>
      <c r="O36">
        <v>0</v>
      </c>
      <c r="P36">
        <v>0</v>
      </c>
      <c r="Q36">
        <v>16</v>
      </c>
      <c r="R36">
        <v>20</v>
      </c>
      <c r="S36">
        <v>17</v>
      </c>
      <c r="T36">
        <v>19</v>
      </c>
      <c r="U36">
        <v>20</v>
      </c>
      <c r="V36">
        <v>20</v>
      </c>
      <c r="AA36" s="23">
        <v>12.0625</v>
      </c>
      <c r="AB36" s="32">
        <v>91.117870111088976</v>
      </c>
      <c r="AC36" t="s">
        <v>23</v>
      </c>
    </row>
    <row r="37" spans="1:29" x14ac:dyDescent="0.25">
      <c r="A37">
        <v>4</v>
      </c>
      <c r="B37">
        <v>0</v>
      </c>
      <c r="C37">
        <v>0</v>
      </c>
      <c r="D37" s="12">
        <f>B37/20</f>
        <v>0</v>
      </c>
      <c r="F37" s="12">
        <f t="shared" si="4"/>
        <v>0</v>
      </c>
      <c r="G37" s="12">
        <f t="shared" si="4"/>
        <v>0</v>
      </c>
      <c r="H37" s="12">
        <f t="shared" si="4"/>
        <v>0.65</v>
      </c>
      <c r="I37" s="12">
        <f t="shared" si="4"/>
        <v>1</v>
      </c>
      <c r="J37" s="12">
        <f t="shared" si="4"/>
        <v>0.85</v>
      </c>
      <c r="K37" s="12">
        <f t="shared" si="4"/>
        <v>0.95</v>
      </c>
      <c r="L37" s="12">
        <f t="shared" si="4"/>
        <v>1</v>
      </c>
      <c r="M37" s="12">
        <f t="shared" si="4"/>
        <v>1</v>
      </c>
      <c r="O37">
        <v>0</v>
      </c>
      <c r="P37">
        <v>0</v>
      </c>
      <c r="Q37">
        <v>13</v>
      </c>
      <c r="R37">
        <v>20</v>
      </c>
      <c r="S37">
        <v>17</v>
      </c>
      <c r="T37">
        <v>19</v>
      </c>
      <c r="U37">
        <v>20</v>
      </c>
      <c r="V37">
        <v>20</v>
      </c>
      <c r="AA37" s="23">
        <v>15.927083333333334</v>
      </c>
      <c r="AB37" s="32">
        <v>0</v>
      </c>
      <c r="AC37" t="s">
        <v>23</v>
      </c>
    </row>
    <row r="38" spans="1:29" x14ac:dyDescent="0.25">
      <c r="AA38" s="23">
        <v>18.909708333333334</v>
      </c>
      <c r="AB38" s="32">
        <v>0</v>
      </c>
      <c r="AC38" t="s">
        <v>23</v>
      </c>
    </row>
    <row r="39" spans="1:29" x14ac:dyDescent="0.25">
      <c r="A39" s="13" t="s">
        <v>15</v>
      </c>
      <c r="B39" s="13"/>
      <c r="C39" s="13"/>
      <c r="D39" s="14">
        <v>2</v>
      </c>
      <c r="AA39" s="23">
        <v>19.100000000000001</v>
      </c>
      <c r="AB39" s="32">
        <v>0</v>
      </c>
      <c r="AC39" t="s">
        <v>32</v>
      </c>
    </row>
    <row r="40" spans="1:29" x14ac:dyDescent="0.25">
      <c r="A40" s="16" t="s">
        <v>16</v>
      </c>
      <c r="B40" s="16"/>
      <c r="C40" s="16"/>
      <c r="D40" s="17">
        <v>58055</v>
      </c>
      <c r="E40" s="15"/>
      <c r="F40" s="15"/>
      <c r="G40" s="15"/>
      <c r="H40" s="15"/>
      <c r="I40" s="15"/>
      <c r="J40" s="15"/>
      <c r="K40" s="15"/>
      <c r="L40" s="15"/>
    </row>
    <row r="41" spans="1:29" ht="64.5" x14ac:dyDescent="0.25">
      <c r="A41" s="9" t="s">
        <v>6</v>
      </c>
      <c r="B41" s="9" t="s">
        <v>5</v>
      </c>
      <c r="C41" s="8" t="s">
        <v>4</v>
      </c>
      <c r="D41" s="7" t="s">
        <v>3</v>
      </c>
    </row>
    <row r="42" spans="1:29" x14ac:dyDescent="0.25">
      <c r="A42" s="6" t="s">
        <v>2</v>
      </c>
      <c r="B42" s="6" t="s">
        <v>1</v>
      </c>
      <c r="C42" s="5" t="s">
        <v>0</v>
      </c>
      <c r="D42" s="4"/>
      <c r="L42" s="18"/>
      <c r="AA42" s="28" t="s">
        <v>28</v>
      </c>
      <c r="AB42" s="29" t="s">
        <v>8</v>
      </c>
    </row>
    <row r="43" spans="1:29" ht="51" x14ac:dyDescent="0.25">
      <c r="A43">
        <v>0</v>
      </c>
      <c r="B43">
        <v>20</v>
      </c>
      <c r="C43">
        <v>20</v>
      </c>
      <c r="D43" s="12">
        <f>B43/20</f>
        <v>1</v>
      </c>
      <c r="AA43" s="21" t="s">
        <v>18</v>
      </c>
      <c r="AB43" s="30" t="s">
        <v>29</v>
      </c>
    </row>
    <row r="44" spans="1:29" ht="25.5" x14ac:dyDescent="0.25">
      <c r="A44">
        <v>1</v>
      </c>
      <c r="B44">
        <v>8</v>
      </c>
      <c r="C44">
        <v>20</v>
      </c>
      <c r="D44" s="12">
        <f>B44/20</f>
        <v>0.4</v>
      </c>
      <c r="AA44" s="22" t="s">
        <v>2</v>
      </c>
      <c r="AB44" s="31" t="s">
        <v>30</v>
      </c>
    </row>
    <row r="45" spans="1:29" x14ac:dyDescent="0.25">
      <c r="A45">
        <v>2</v>
      </c>
      <c r="B45">
        <v>3</v>
      </c>
      <c r="C45">
        <v>8</v>
      </c>
      <c r="D45" s="12">
        <f>B45/20</f>
        <v>0.15</v>
      </c>
    </row>
    <row r="46" spans="1:29" x14ac:dyDescent="0.25">
      <c r="A46">
        <v>3</v>
      </c>
      <c r="B46">
        <v>0</v>
      </c>
      <c r="C46">
        <v>3</v>
      </c>
      <c r="D46" s="12">
        <f>B46/20</f>
        <v>0</v>
      </c>
      <c r="AA46" s="23">
        <v>0</v>
      </c>
      <c r="AB46" s="32">
        <v>57514.283766480374</v>
      </c>
      <c r="AC46" t="s">
        <v>23</v>
      </c>
    </row>
    <row r="47" spans="1:29" x14ac:dyDescent="0.25">
      <c r="A47">
        <v>4</v>
      </c>
      <c r="B47">
        <v>0</v>
      </c>
      <c r="C47">
        <v>0</v>
      </c>
      <c r="D47" s="12">
        <f>B47/20</f>
        <v>0</v>
      </c>
      <c r="AA47" s="23">
        <v>1.0345833333333332</v>
      </c>
      <c r="AB47" s="32">
        <v>52749.135847384387</v>
      </c>
      <c r="AC47" t="s">
        <v>23</v>
      </c>
    </row>
    <row r="48" spans="1:29" x14ac:dyDescent="0.25">
      <c r="AA48" s="23">
        <v>1.0449999999999999</v>
      </c>
      <c r="AB48" s="32">
        <v>0</v>
      </c>
      <c r="AC48" t="s">
        <v>31</v>
      </c>
    </row>
    <row r="49" spans="1:29" x14ac:dyDescent="0.25">
      <c r="A49" s="13" t="s">
        <v>15</v>
      </c>
      <c r="B49" s="13"/>
      <c r="C49" s="13"/>
      <c r="D49" s="14">
        <v>3</v>
      </c>
      <c r="AA49" s="23">
        <v>5.0242916666666666</v>
      </c>
      <c r="AB49" s="32">
        <v>224.8158255027586</v>
      </c>
      <c r="AC49" t="s">
        <v>23</v>
      </c>
    </row>
    <row r="50" spans="1:29" x14ac:dyDescent="0.25">
      <c r="A50" s="16" t="s">
        <v>16</v>
      </c>
      <c r="B50" s="16"/>
      <c r="C50" s="16"/>
      <c r="D50" s="17">
        <v>46229</v>
      </c>
      <c r="AA50" s="23">
        <v>12.052</v>
      </c>
      <c r="AB50" s="32">
        <v>0</v>
      </c>
      <c r="AC50" t="s">
        <v>23</v>
      </c>
    </row>
    <row r="51" spans="1:29" ht="64.5" x14ac:dyDescent="0.25">
      <c r="A51" s="9" t="s">
        <v>6</v>
      </c>
      <c r="B51" s="9" t="s">
        <v>5</v>
      </c>
      <c r="C51" s="8" t="s">
        <v>4</v>
      </c>
      <c r="D51" s="7" t="s">
        <v>3</v>
      </c>
      <c r="AA51" s="23">
        <v>12.063000000000001</v>
      </c>
      <c r="AB51" s="32">
        <v>55336.755079971634</v>
      </c>
      <c r="AC51" t="s">
        <v>23</v>
      </c>
    </row>
    <row r="52" spans="1:29" x14ac:dyDescent="0.25">
      <c r="A52" s="6" t="s">
        <v>2</v>
      </c>
      <c r="B52" s="6" t="s">
        <v>1</v>
      </c>
      <c r="C52" s="5" t="s">
        <v>0</v>
      </c>
      <c r="D52" s="4"/>
      <c r="AA52" s="23">
        <v>13.038208333333332</v>
      </c>
      <c r="AB52" s="32">
        <v>53652.8316320468</v>
      </c>
      <c r="AC52" t="s">
        <v>23</v>
      </c>
    </row>
    <row r="53" spans="1:29" x14ac:dyDescent="0.25">
      <c r="A53">
        <v>0</v>
      </c>
      <c r="B53">
        <v>20</v>
      </c>
      <c r="C53">
        <v>20</v>
      </c>
      <c r="D53" s="12">
        <f>B53/20</f>
        <v>1</v>
      </c>
      <c r="AA53" s="23">
        <v>13.048</v>
      </c>
      <c r="AB53" s="32">
        <v>0</v>
      </c>
      <c r="AC53" t="s">
        <v>31</v>
      </c>
    </row>
    <row r="54" spans="1:29" x14ac:dyDescent="0.25">
      <c r="A54">
        <v>1</v>
      </c>
      <c r="B54">
        <v>19</v>
      </c>
      <c r="C54">
        <v>20</v>
      </c>
      <c r="D54" s="12">
        <f>B54/20</f>
        <v>0.95</v>
      </c>
      <c r="AA54" s="23">
        <v>15.927083333333334</v>
      </c>
      <c r="AB54" s="32">
        <v>76.631172935695574</v>
      </c>
      <c r="AC54" t="s">
        <v>23</v>
      </c>
    </row>
    <row r="55" spans="1:29" x14ac:dyDescent="0.25">
      <c r="A55">
        <v>2</v>
      </c>
      <c r="B55">
        <v>18</v>
      </c>
      <c r="C55">
        <v>19</v>
      </c>
      <c r="D55" s="12">
        <f>B55/20</f>
        <v>0.9</v>
      </c>
      <c r="AA55" s="23">
        <v>18.909708333333334</v>
      </c>
      <c r="AB55" s="32">
        <v>0</v>
      </c>
      <c r="AC55" t="s">
        <v>23</v>
      </c>
    </row>
    <row r="56" spans="1:29" x14ac:dyDescent="0.25">
      <c r="A56">
        <v>3</v>
      </c>
      <c r="B56">
        <v>16</v>
      </c>
      <c r="C56">
        <v>18</v>
      </c>
      <c r="D56" s="12">
        <f>B56/20</f>
        <v>0.8</v>
      </c>
      <c r="AA56" s="23">
        <v>19.100000000000001</v>
      </c>
      <c r="AB56" s="32">
        <v>0</v>
      </c>
      <c r="AC56" t="s">
        <v>32</v>
      </c>
    </row>
    <row r="57" spans="1:29" x14ac:dyDescent="0.25">
      <c r="A57">
        <v>4</v>
      </c>
      <c r="B57">
        <v>13</v>
      </c>
      <c r="C57">
        <v>16</v>
      </c>
      <c r="D57" s="12">
        <f>B57/20</f>
        <v>0.65</v>
      </c>
    </row>
    <row r="59" spans="1:29" x14ac:dyDescent="0.25">
      <c r="A59" s="13" t="s">
        <v>15</v>
      </c>
      <c r="B59" s="13"/>
      <c r="C59" s="13"/>
      <c r="D59" s="14">
        <v>4</v>
      </c>
    </row>
    <row r="60" spans="1:29" x14ac:dyDescent="0.25">
      <c r="A60" s="16" t="s">
        <v>16</v>
      </c>
      <c r="B60" s="16"/>
      <c r="C60" s="16"/>
      <c r="D60" s="17">
        <v>33353</v>
      </c>
    </row>
    <row r="61" spans="1:29" ht="64.5" x14ac:dyDescent="0.25">
      <c r="A61" s="9" t="s">
        <v>6</v>
      </c>
      <c r="B61" s="9" t="s">
        <v>5</v>
      </c>
      <c r="C61" s="8" t="s">
        <v>4</v>
      </c>
      <c r="D61" s="7" t="s">
        <v>3</v>
      </c>
    </row>
    <row r="62" spans="1:29" x14ac:dyDescent="0.25">
      <c r="A62" s="6" t="s">
        <v>2</v>
      </c>
      <c r="B62" s="6" t="s">
        <v>1</v>
      </c>
      <c r="C62" s="5" t="s">
        <v>0</v>
      </c>
      <c r="D62" s="4"/>
    </row>
    <row r="63" spans="1:29" x14ac:dyDescent="0.25">
      <c r="A63">
        <v>0</v>
      </c>
      <c r="B63">
        <v>20</v>
      </c>
      <c r="C63">
        <v>20</v>
      </c>
      <c r="D63" s="12">
        <f>B63/20</f>
        <v>1</v>
      </c>
    </row>
    <row r="64" spans="1:29" x14ac:dyDescent="0.25">
      <c r="A64">
        <v>1</v>
      </c>
      <c r="B64">
        <v>20</v>
      </c>
      <c r="C64">
        <v>20</v>
      </c>
      <c r="D64" s="12">
        <f>B64/20</f>
        <v>1</v>
      </c>
    </row>
    <row r="65" spans="1:4" x14ac:dyDescent="0.25">
      <c r="A65">
        <v>2</v>
      </c>
      <c r="B65">
        <v>20</v>
      </c>
      <c r="C65">
        <v>20</v>
      </c>
      <c r="D65" s="12">
        <f>B65/20</f>
        <v>1</v>
      </c>
    </row>
    <row r="66" spans="1:4" x14ac:dyDescent="0.25">
      <c r="A66">
        <v>3</v>
      </c>
      <c r="B66">
        <v>20</v>
      </c>
      <c r="C66">
        <v>20</v>
      </c>
      <c r="D66" s="12">
        <f>B66/20</f>
        <v>1</v>
      </c>
    </row>
    <row r="67" spans="1:4" x14ac:dyDescent="0.25">
      <c r="A67">
        <v>4</v>
      </c>
      <c r="B67">
        <v>20</v>
      </c>
      <c r="C67">
        <v>20</v>
      </c>
      <c r="D67" s="12">
        <f>B67/20</f>
        <v>1</v>
      </c>
    </row>
    <row r="69" spans="1:4" x14ac:dyDescent="0.25">
      <c r="A69" s="13" t="s">
        <v>15</v>
      </c>
      <c r="B69" s="13"/>
      <c r="C69" s="13"/>
      <c r="D69" s="14">
        <v>5</v>
      </c>
    </row>
    <row r="70" spans="1:4" x14ac:dyDescent="0.25">
      <c r="A70" s="16" t="s">
        <v>16</v>
      </c>
      <c r="B70" s="16"/>
      <c r="C70" s="16"/>
      <c r="D70" s="17">
        <v>26154</v>
      </c>
    </row>
    <row r="71" spans="1:4" ht="64.5" x14ac:dyDescent="0.25">
      <c r="A71" s="9" t="s">
        <v>6</v>
      </c>
      <c r="B71" s="9" t="s">
        <v>5</v>
      </c>
      <c r="C71" s="8" t="s">
        <v>4</v>
      </c>
      <c r="D71" s="7" t="s">
        <v>3</v>
      </c>
    </row>
    <row r="72" spans="1:4" x14ac:dyDescent="0.25">
      <c r="A72" s="6" t="s">
        <v>2</v>
      </c>
      <c r="B72" s="6" t="s">
        <v>1</v>
      </c>
      <c r="C72" s="5" t="s">
        <v>0</v>
      </c>
      <c r="D72" s="4"/>
    </row>
    <row r="73" spans="1:4" x14ac:dyDescent="0.25">
      <c r="A73">
        <v>0</v>
      </c>
      <c r="B73">
        <v>20</v>
      </c>
      <c r="C73">
        <v>20</v>
      </c>
      <c r="D73" s="12">
        <f>B73/20</f>
        <v>1</v>
      </c>
    </row>
    <row r="74" spans="1:4" x14ac:dyDescent="0.25">
      <c r="A74">
        <v>1</v>
      </c>
      <c r="B74">
        <v>20</v>
      </c>
      <c r="C74">
        <v>20</v>
      </c>
      <c r="D74" s="12">
        <f>B74/20</f>
        <v>1</v>
      </c>
    </row>
    <row r="75" spans="1:4" x14ac:dyDescent="0.25">
      <c r="A75">
        <v>2</v>
      </c>
      <c r="B75">
        <v>19</v>
      </c>
      <c r="C75">
        <v>20</v>
      </c>
      <c r="D75" s="12">
        <f>B75/20</f>
        <v>0.95</v>
      </c>
    </row>
    <row r="76" spans="1:4" x14ac:dyDescent="0.25">
      <c r="A76">
        <v>3</v>
      </c>
      <c r="B76">
        <v>17</v>
      </c>
      <c r="C76">
        <v>19</v>
      </c>
      <c r="D76" s="12">
        <f>B76/20</f>
        <v>0.85</v>
      </c>
    </row>
    <row r="77" spans="1:4" x14ac:dyDescent="0.25">
      <c r="A77">
        <v>4</v>
      </c>
      <c r="B77">
        <v>17</v>
      </c>
      <c r="C77">
        <v>17</v>
      </c>
      <c r="D77" s="12">
        <f>B77/20</f>
        <v>0.85</v>
      </c>
    </row>
    <row r="79" spans="1:4" x14ac:dyDescent="0.25">
      <c r="A79" s="13" t="s">
        <v>15</v>
      </c>
      <c r="B79" s="13"/>
      <c r="C79" s="13"/>
      <c r="D79" s="14">
        <v>6</v>
      </c>
    </row>
    <row r="80" spans="1:4" x14ac:dyDescent="0.25">
      <c r="A80" s="16" t="s">
        <v>16</v>
      </c>
      <c r="B80" s="16"/>
      <c r="C80" s="16"/>
      <c r="D80" s="17">
        <v>18109</v>
      </c>
    </row>
    <row r="81" spans="1:4" ht="64.5" x14ac:dyDescent="0.25">
      <c r="A81" s="9" t="s">
        <v>6</v>
      </c>
      <c r="B81" s="9" t="s">
        <v>5</v>
      </c>
      <c r="C81" s="8" t="s">
        <v>4</v>
      </c>
      <c r="D81" s="7" t="s">
        <v>3</v>
      </c>
    </row>
    <row r="82" spans="1:4" x14ac:dyDescent="0.25">
      <c r="A82" s="6" t="s">
        <v>2</v>
      </c>
      <c r="B82" s="6" t="s">
        <v>1</v>
      </c>
      <c r="C82" s="5" t="s">
        <v>0</v>
      </c>
      <c r="D82" s="4"/>
    </row>
    <row r="83" spans="1:4" x14ac:dyDescent="0.25">
      <c r="A83">
        <v>0</v>
      </c>
      <c r="B83">
        <v>20</v>
      </c>
      <c r="C83">
        <v>20</v>
      </c>
      <c r="D83" s="12">
        <f>B83/20</f>
        <v>1</v>
      </c>
    </row>
    <row r="84" spans="1:4" x14ac:dyDescent="0.25">
      <c r="A84">
        <v>1</v>
      </c>
      <c r="B84">
        <v>20</v>
      </c>
      <c r="C84">
        <v>20</v>
      </c>
      <c r="D84" s="12">
        <f>B84/20</f>
        <v>1</v>
      </c>
    </row>
    <row r="85" spans="1:4" x14ac:dyDescent="0.25">
      <c r="A85">
        <v>2</v>
      </c>
      <c r="B85">
        <v>19</v>
      </c>
      <c r="C85">
        <v>20</v>
      </c>
      <c r="D85" s="12">
        <f>B85/20</f>
        <v>0.95</v>
      </c>
    </row>
    <row r="86" spans="1:4" x14ac:dyDescent="0.25">
      <c r="A86">
        <v>3</v>
      </c>
      <c r="B86">
        <v>19</v>
      </c>
      <c r="C86">
        <v>19</v>
      </c>
      <c r="D86" s="12">
        <f>B86/20</f>
        <v>0.95</v>
      </c>
    </row>
    <row r="87" spans="1:4" x14ac:dyDescent="0.25">
      <c r="A87">
        <v>4</v>
      </c>
      <c r="B87">
        <v>19</v>
      </c>
      <c r="C87">
        <v>19</v>
      </c>
      <c r="D87" s="12">
        <f>B87/20</f>
        <v>0.95</v>
      </c>
    </row>
    <row r="89" spans="1:4" x14ac:dyDescent="0.25">
      <c r="A89" s="13" t="s">
        <v>15</v>
      </c>
      <c r="B89" s="13"/>
      <c r="C89" s="13"/>
      <c r="D89" s="14">
        <v>7</v>
      </c>
    </row>
    <row r="90" spans="1:4" x14ac:dyDescent="0.25">
      <c r="A90" s="16" t="s">
        <v>16</v>
      </c>
      <c r="B90" s="16"/>
      <c r="C90" s="16"/>
      <c r="D90" s="17">
        <v>13732</v>
      </c>
    </row>
    <row r="91" spans="1:4" ht="64.5" x14ac:dyDescent="0.25">
      <c r="A91" s="9" t="s">
        <v>6</v>
      </c>
      <c r="B91" s="9" t="s">
        <v>5</v>
      </c>
      <c r="C91" s="8" t="s">
        <v>4</v>
      </c>
      <c r="D91" s="7" t="s">
        <v>3</v>
      </c>
    </row>
    <row r="92" spans="1:4" x14ac:dyDescent="0.25">
      <c r="A92" s="6" t="s">
        <v>2</v>
      </c>
      <c r="B92" s="6" t="s">
        <v>1</v>
      </c>
      <c r="C92" s="5" t="s">
        <v>0</v>
      </c>
      <c r="D92" s="4"/>
    </row>
    <row r="93" spans="1:4" x14ac:dyDescent="0.25">
      <c r="A93">
        <v>0</v>
      </c>
      <c r="B93">
        <v>20</v>
      </c>
      <c r="C93">
        <v>20</v>
      </c>
      <c r="D93" s="12">
        <f>B93/20</f>
        <v>1</v>
      </c>
    </row>
    <row r="94" spans="1:4" x14ac:dyDescent="0.25">
      <c r="A94">
        <v>1</v>
      </c>
      <c r="B94">
        <v>20</v>
      </c>
      <c r="C94">
        <v>20</v>
      </c>
      <c r="D94" s="12">
        <f>B94/20</f>
        <v>1</v>
      </c>
    </row>
    <row r="95" spans="1:4" x14ac:dyDescent="0.25">
      <c r="A95">
        <v>2</v>
      </c>
      <c r="B95">
        <v>20</v>
      </c>
      <c r="C95">
        <v>20</v>
      </c>
      <c r="D95" s="12">
        <f>B95/20</f>
        <v>1</v>
      </c>
    </row>
    <row r="96" spans="1:4" x14ac:dyDescent="0.25">
      <c r="A96">
        <v>3</v>
      </c>
      <c r="B96">
        <v>20</v>
      </c>
      <c r="C96">
        <v>20</v>
      </c>
      <c r="D96" s="12">
        <f>B96/20</f>
        <v>1</v>
      </c>
    </row>
    <row r="97" spans="1:4" x14ac:dyDescent="0.25">
      <c r="A97">
        <v>4</v>
      </c>
      <c r="B97">
        <v>20</v>
      </c>
      <c r="C97">
        <v>20</v>
      </c>
      <c r="D97" s="12">
        <f>B97/20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7"/>
  <sheetViews>
    <sheetView zoomScale="60" zoomScaleNormal="60" workbookViewId="0">
      <selection activeCell="D27" sqref="D27"/>
    </sheetView>
  </sheetViews>
  <sheetFormatPr defaultRowHeight="15" x14ac:dyDescent="0.25"/>
  <sheetData>
    <row r="1" spans="1:28" ht="21" x14ac:dyDescent="0.35">
      <c r="A1" s="33" t="s">
        <v>33</v>
      </c>
    </row>
    <row r="3" spans="1:28" ht="15.75" x14ac:dyDescent="0.25">
      <c r="A3" s="11" t="s">
        <v>12</v>
      </c>
    </row>
    <row r="5" spans="1:28" x14ac:dyDescent="0.25">
      <c r="A5" s="10" t="s">
        <v>9</v>
      </c>
      <c r="B5" s="10" t="s">
        <v>11</v>
      </c>
      <c r="F5" s="10" t="s">
        <v>9</v>
      </c>
      <c r="G5" s="10" t="s">
        <v>10</v>
      </c>
      <c r="K5" s="10" t="s">
        <v>9</v>
      </c>
      <c r="L5" s="10" t="s">
        <v>8</v>
      </c>
      <c r="P5" s="10" t="s">
        <v>7</v>
      </c>
      <c r="Q5" s="10"/>
    </row>
    <row r="6" spans="1:28" ht="64.5" x14ac:dyDescent="0.25">
      <c r="A6" s="9" t="s">
        <v>6</v>
      </c>
      <c r="B6" s="9" t="s">
        <v>5</v>
      </c>
      <c r="C6" s="8" t="s">
        <v>4</v>
      </c>
      <c r="D6" s="7" t="s">
        <v>3</v>
      </c>
      <c r="F6" s="9" t="s">
        <v>6</v>
      </c>
      <c r="G6" s="9" t="s">
        <v>5</v>
      </c>
      <c r="H6" s="8" t="s">
        <v>4</v>
      </c>
      <c r="I6" s="7" t="s">
        <v>3</v>
      </c>
      <c r="K6" s="9" t="s">
        <v>6</v>
      </c>
      <c r="L6" s="9" t="s">
        <v>5</v>
      </c>
      <c r="M6" s="8" t="s">
        <v>4</v>
      </c>
      <c r="N6" s="7" t="s">
        <v>3</v>
      </c>
      <c r="P6" s="9" t="s">
        <v>6</v>
      </c>
      <c r="Q6" s="9" t="s">
        <v>5</v>
      </c>
      <c r="R6" s="8" t="s">
        <v>4</v>
      </c>
      <c r="S6" s="7" t="s">
        <v>3</v>
      </c>
      <c r="Z6" s="28" t="s">
        <v>28</v>
      </c>
      <c r="AA6" s="29" t="s">
        <v>11</v>
      </c>
    </row>
    <row r="7" spans="1:28" ht="51" x14ac:dyDescent="0.25">
      <c r="A7" s="6" t="s">
        <v>2</v>
      </c>
      <c r="B7" s="6" t="s">
        <v>1</v>
      </c>
      <c r="C7" s="5" t="s">
        <v>0</v>
      </c>
      <c r="D7" s="4"/>
      <c r="F7" s="6" t="s">
        <v>2</v>
      </c>
      <c r="G7" s="6" t="s">
        <v>1</v>
      </c>
      <c r="H7" s="5" t="s">
        <v>0</v>
      </c>
      <c r="I7" s="4"/>
      <c r="K7" s="6" t="s">
        <v>2</v>
      </c>
      <c r="L7" s="6" t="s">
        <v>1</v>
      </c>
      <c r="M7" s="5" t="s">
        <v>0</v>
      </c>
      <c r="N7" s="4"/>
      <c r="P7" s="6" t="s">
        <v>2</v>
      </c>
      <c r="Q7" s="6" t="s">
        <v>1</v>
      </c>
      <c r="R7" s="5" t="s">
        <v>0</v>
      </c>
      <c r="S7" s="4"/>
      <c r="Z7" s="21" t="s">
        <v>18</v>
      </c>
      <c r="AA7" s="30" t="s">
        <v>29</v>
      </c>
    </row>
    <row r="8" spans="1:28" ht="25.5" x14ac:dyDescent="0.25">
      <c r="A8" s="3">
        <v>0</v>
      </c>
      <c r="B8" s="3">
        <v>70</v>
      </c>
      <c r="C8" s="2">
        <v>70</v>
      </c>
      <c r="D8" s="1">
        <f>B8/70</f>
        <v>1</v>
      </c>
      <c r="F8" s="3">
        <v>0</v>
      </c>
      <c r="G8" s="3">
        <v>70</v>
      </c>
      <c r="H8" s="2">
        <v>70</v>
      </c>
      <c r="I8" s="1">
        <f>G8/70</f>
        <v>1</v>
      </c>
      <c r="K8" s="3">
        <v>0</v>
      </c>
      <c r="L8" s="3">
        <v>70</v>
      </c>
      <c r="M8" s="2">
        <v>70</v>
      </c>
      <c r="N8" s="1">
        <f>L8/70</f>
        <v>1</v>
      </c>
      <c r="P8" s="3">
        <v>0</v>
      </c>
      <c r="Q8" s="3">
        <v>70</v>
      </c>
      <c r="R8" s="2">
        <v>70</v>
      </c>
      <c r="S8" s="1">
        <f>Q8/70</f>
        <v>1</v>
      </c>
      <c r="Z8" s="22" t="s">
        <v>2</v>
      </c>
      <c r="AA8" s="31" t="s">
        <v>30</v>
      </c>
    </row>
    <row r="9" spans="1:28" x14ac:dyDescent="0.25">
      <c r="A9" s="3">
        <v>1</v>
      </c>
      <c r="B9" s="3">
        <v>62</v>
      </c>
      <c r="C9" s="2">
        <v>70</v>
      </c>
      <c r="D9" s="1">
        <f t="shared" ref="D9:D25" si="0">B9/70</f>
        <v>0.88571428571428568</v>
      </c>
      <c r="F9" s="3">
        <v>1</v>
      </c>
      <c r="G9" s="3">
        <v>57</v>
      </c>
      <c r="H9" s="2">
        <v>70</v>
      </c>
      <c r="I9" s="1">
        <f t="shared" ref="I9:I25" si="1">G9/70</f>
        <v>0.81428571428571428</v>
      </c>
      <c r="K9" s="3">
        <v>1</v>
      </c>
      <c r="L9" s="3">
        <v>56</v>
      </c>
      <c r="M9" s="2">
        <v>70</v>
      </c>
      <c r="N9" s="1">
        <f t="shared" ref="N9:N25" si="2">L9/70</f>
        <v>0.8</v>
      </c>
      <c r="P9" s="3">
        <v>1</v>
      </c>
      <c r="Q9" s="3">
        <v>68</v>
      </c>
      <c r="R9" s="2">
        <v>70</v>
      </c>
      <c r="S9" s="1">
        <f t="shared" ref="S9:S25" si="3">Q9/70</f>
        <v>0.97142857142857142</v>
      </c>
    </row>
    <row r="10" spans="1:28" x14ac:dyDescent="0.25">
      <c r="A10" s="3">
        <v>2</v>
      </c>
      <c r="B10" s="3">
        <v>60</v>
      </c>
      <c r="C10" s="2">
        <v>62</v>
      </c>
      <c r="D10" s="1">
        <f t="shared" si="0"/>
        <v>0.8571428571428571</v>
      </c>
      <c r="F10" s="3">
        <v>2</v>
      </c>
      <c r="G10" s="3">
        <v>57</v>
      </c>
      <c r="H10" s="2">
        <v>57</v>
      </c>
      <c r="I10" s="1">
        <f t="shared" si="1"/>
        <v>0.81428571428571428</v>
      </c>
      <c r="K10" s="3">
        <v>2</v>
      </c>
      <c r="L10" s="3">
        <v>53</v>
      </c>
      <c r="M10" s="2">
        <v>56</v>
      </c>
      <c r="N10" s="1">
        <f t="shared" si="2"/>
        <v>0.75714285714285712</v>
      </c>
      <c r="P10" s="3">
        <v>2</v>
      </c>
      <c r="Q10" s="3">
        <v>66</v>
      </c>
      <c r="R10" s="2">
        <v>68</v>
      </c>
      <c r="S10" s="1">
        <f t="shared" si="3"/>
        <v>0.94285714285714284</v>
      </c>
      <c r="Z10" s="23">
        <v>0</v>
      </c>
      <c r="AA10" s="32">
        <v>15476.588799235602</v>
      </c>
      <c r="AB10" t="s">
        <v>23</v>
      </c>
    </row>
    <row r="11" spans="1:28" x14ac:dyDescent="0.25">
      <c r="A11" s="3">
        <v>3</v>
      </c>
      <c r="B11" s="3">
        <v>60</v>
      </c>
      <c r="C11" s="2">
        <v>60</v>
      </c>
      <c r="D11" s="1">
        <f t="shared" si="0"/>
        <v>0.8571428571428571</v>
      </c>
      <c r="F11" s="3">
        <v>3</v>
      </c>
      <c r="G11" s="3">
        <v>57</v>
      </c>
      <c r="H11" s="2">
        <v>57</v>
      </c>
      <c r="I11" s="1">
        <f t="shared" si="1"/>
        <v>0.81428571428571428</v>
      </c>
      <c r="K11" s="3">
        <v>3</v>
      </c>
      <c r="L11" s="3">
        <v>52</v>
      </c>
      <c r="M11" s="2">
        <v>53</v>
      </c>
      <c r="N11" s="1">
        <f t="shared" si="2"/>
        <v>0.74285714285714288</v>
      </c>
      <c r="P11" s="3">
        <v>3</v>
      </c>
      <c r="Q11" s="3">
        <v>64</v>
      </c>
      <c r="R11" s="2">
        <v>66</v>
      </c>
      <c r="S11" s="1">
        <f t="shared" si="3"/>
        <v>0.91428571428571426</v>
      </c>
      <c r="Z11" s="23">
        <v>0.99654166666666677</v>
      </c>
      <c r="AA11" s="32">
        <v>14545.718631726442</v>
      </c>
      <c r="AB11" t="s">
        <v>23</v>
      </c>
    </row>
    <row r="12" spans="1:28" x14ac:dyDescent="0.25">
      <c r="A12" s="3">
        <v>4</v>
      </c>
      <c r="B12" s="3">
        <v>59</v>
      </c>
      <c r="C12" s="2">
        <v>60</v>
      </c>
      <c r="D12" s="1">
        <f t="shared" si="0"/>
        <v>0.84285714285714286</v>
      </c>
      <c r="F12" s="3">
        <v>4</v>
      </c>
      <c r="G12" s="3">
        <v>57</v>
      </c>
      <c r="H12" s="2">
        <v>57</v>
      </c>
      <c r="I12" s="1">
        <f t="shared" si="1"/>
        <v>0.81428571428571428</v>
      </c>
      <c r="K12" s="3">
        <v>4</v>
      </c>
      <c r="L12" s="3">
        <v>51</v>
      </c>
      <c r="M12" s="2">
        <v>52</v>
      </c>
      <c r="N12" s="1">
        <f t="shared" si="2"/>
        <v>0.72857142857142854</v>
      </c>
      <c r="P12" s="3">
        <v>4</v>
      </c>
      <c r="Q12" s="3">
        <v>62</v>
      </c>
      <c r="R12" s="2">
        <v>64</v>
      </c>
      <c r="S12" s="1">
        <f t="shared" si="3"/>
        <v>0.88571428571428568</v>
      </c>
      <c r="Z12" s="23">
        <f>Z11+0.01</f>
        <v>1.0065416666666667</v>
      </c>
      <c r="AA12">
        <v>0</v>
      </c>
      <c r="AB12" t="s">
        <v>34</v>
      </c>
    </row>
    <row r="13" spans="1:28" x14ac:dyDescent="0.25">
      <c r="A13" s="3">
        <v>5</v>
      </c>
      <c r="B13" s="3">
        <v>59</v>
      </c>
      <c r="C13" s="2">
        <v>59</v>
      </c>
      <c r="D13" s="1">
        <f t="shared" si="0"/>
        <v>0.84285714285714286</v>
      </c>
      <c r="F13" s="3">
        <v>5</v>
      </c>
      <c r="G13" s="3">
        <v>57</v>
      </c>
      <c r="H13" s="2">
        <v>57</v>
      </c>
      <c r="I13" s="1">
        <f t="shared" si="1"/>
        <v>0.81428571428571428</v>
      </c>
      <c r="K13" s="3">
        <v>5</v>
      </c>
      <c r="L13" s="3">
        <v>51</v>
      </c>
      <c r="M13" s="2">
        <v>51</v>
      </c>
      <c r="N13" s="1">
        <f t="shared" si="2"/>
        <v>0.72857142857142854</v>
      </c>
      <c r="P13" s="3">
        <v>5</v>
      </c>
      <c r="Q13" s="3">
        <v>62</v>
      </c>
      <c r="R13" s="2">
        <v>62</v>
      </c>
      <c r="S13" s="1">
        <f t="shared" si="3"/>
        <v>0.88571428571428568</v>
      </c>
      <c r="Z13" s="23">
        <f>Z14-0.01</f>
        <v>4.9969583333333336</v>
      </c>
      <c r="AA13" s="32">
        <v>426.66561150269797</v>
      </c>
      <c r="AB13" t="s">
        <v>23</v>
      </c>
    </row>
    <row r="14" spans="1:28" x14ac:dyDescent="0.25">
      <c r="A14" s="3">
        <v>6</v>
      </c>
      <c r="B14" s="3">
        <v>55</v>
      </c>
      <c r="C14" s="2">
        <v>59</v>
      </c>
      <c r="D14" s="1">
        <f t="shared" si="0"/>
        <v>0.7857142857142857</v>
      </c>
      <c r="F14" s="3">
        <v>6</v>
      </c>
      <c r="G14" s="3">
        <v>57</v>
      </c>
      <c r="H14" s="2">
        <v>57</v>
      </c>
      <c r="I14" s="1">
        <f t="shared" si="1"/>
        <v>0.81428571428571428</v>
      </c>
      <c r="K14" s="3">
        <v>6</v>
      </c>
      <c r="L14" s="3">
        <v>50</v>
      </c>
      <c r="M14" s="2">
        <v>51</v>
      </c>
      <c r="N14" s="1">
        <f t="shared" si="2"/>
        <v>0.7142857142857143</v>
      </c>
      <c r="P14" s="3">
        <v>6</v>
      </c>
      <c r="Q14" s="3">
        <v>61</v>
      </c>
      <c r="R14" s="2">
        <v>62</v>
      </c>
      <c r="S14" s="1">
        <f t="shared" si="3"/>
        <v>0.87142857142857144</v>
      </c>
      <c r="Z14" s="23">
        <v>5.0069583333333334</v>
      </c>
      <c r="AA14" s="32">
        <v>16093.963569366964</v>
      </c>
      <c r="AB14" t="s">
        <v>23</v>
      </c>
    </row>
    <row r="15" spans="1:28" x14ac:dyDescent="0.25">
      <c r="A15" s="3">
        <v>7</v>
      </c>
      <c r="B15" s="3">
        <v>53</v>
      </c>
      <c r="C15" s="2">
        <v>55</v>
      </c>
      <c r="D15" s="1">
        <f t="shared" si="0"/>
        <v>0.75714285714285712</v>
      </c>
      <c r="F15" s="3">
        <v>7</v>
      </c>
      <c r="G15" s="3">
        <v>56</v>
      </c>
      <c r="H15" s="2">
        <v>57</v>
      </c>
      <c r="I15" s="1">
        <f t="shared" si="1"/>
        <v>0.8</v>
      </c>
      <c r="K15" s="3">
        <v>7</v>
      </c>
      <c r="L15" s="3">
        <v>50</v>
      </c>
      <c r="M15" s="2">
        <v>50</v>
      </c>
      <c r="N15" s="1">
        <f t="shared" si="2"/>
        <v>0.7142857142857143</v>
      </c>
      <c r="P15" s="3">
        <v>7</v>
      </c>
      <c r="Q15" s="3">
        <v>61</v>
      </c>
      <c r="R15" s="2">
        <v>61</v>
      </c>
      <c r="S15" s="1">
        <f t="shared" si="3"/>
        <v>0.87142857142857144</v>
      </c>
      <c r="Z15" s="23">
        <v>5.9965416666666664</v>
      </c>
      <c r="AA15" s="32">
        <v>15303.955167974917</v>
      </c>
      <c r="AB15" t="s">
        <v>23</v>
      </c>
    </row>
    <row r="16" spans="1:28" x14ac:dyDescent="0.25">
      <c r="A16" s="3">
        <v>8</v>
      </c>
      <c r="B16" s="3">
        <v>52</v>
      </c>
      <c r="C16" s="2">
        <v>53</v>
      </c>
      <c r="D16" s="1">
        <f t="shared" si="0"/>
        <v>0.74285714285714288</v>
      </c>
      <c r="F16" s="3">
        <v>8</v>
      </c>
      <c r="G16" s="3">
        <v>56</v>
      </c>
      <c r="H16" s="2">
        <v>56</v>
      </c>
      <c r="I16" s="1">
        <f t="shared" si="1"/>
        <v>0.8</v>
      </c>
      <c r="K16" s="3">
        <v>8</v>
      </c>
      <c r="L16" s="3">
        <v>50</v>
      </c>
      <c r="M16" s="2">
        <v>50</v>
      </c>
      <c r="N16" s="1">
        <f t="shared" si="2"/>
        <v>0.7142857142857143</v>
      </c>
      <c r="P16" s="3">
        <v>8</v>
      </c>
      <c r="Q16" s="3">
        <v>61</v>
      </c>
      <c r="R16" s="2">
        <v>61</v>
      </c>
      <c r="S16" s="1">
        <f t="shared" si="3"/>
        <v>0.87142857142857144</v>
      </c>
      <c r="Z16" s="23">
        <f>Z15+0.01</f>
        <v>6.0065416666666662</v>
      </c>
      <c r="AA16" s="32">
        <v>0</v>
      </c>
      <c r="AB16" t="s">
        <v>34</v>
      </c>
    </row>
    <row r="17" spans="1:28" x14ac:dyDescent="0.25">
      <c r="A17" s="3">
        <v>9</v>
      </c>
      <c r="B17" s="3">
        <v>51</v>
      </c>
      <c r="C17" s="2">
        <v>52</v>
      </c>
      <c r="D17" s="1">
        <f t="shared" si="0"/>
        <v>0.72857142857142854</v>
      </c>
      <c r="F17" s="3">
        <v>9</v>
      </c>
      <c r="G17" s="3">
        <v>44</v>
      </c>
      <c r="H17" s="2">
        <v>56</v>
      </c>
      <c r="I17" s="1">
        <f t="shared" si="1"/>
        <v>0.62857142857142856</v>
      </c>
      <c r="K17" s="3">
        <v>9</v>
      </c>
      <c r="L17" s="3">
        <v>49</v>
      </c>
      <c r="M17" s="2">
        <v>50</v>
      </c>
      <c r="N17" s="1">
        <f t="shared" si="2"/>
        <v>0.7</v>
      </c>
      <c r="P17" s="3">
        <v>9</v>
      </c>
      <c r="Q17" s="3">
        <v>61</v>
      </c>
      <c r="R17" s="2">
        <v>61</v>
      </c>
      <c r="S17" s="1">
        <f t="shared" si="3"/>
        <v>0.87142857142857144</v>
      </c>
      <c r="Z17" s="23">
        <v>11.993041666666668</v>
      </c>
      <c r="AA17" s="32">
        <v>572.33538993192508</v>
      </c>
      <c r="AB17" t="s">
        <v>23</v>
      </c>
    </row>
    <row r="18" spans="1:28" x14ac:dyDescent="0.25">
      <c r="A18" s="3">
        <v>10</v>
      </c>
      <c r="B18" s="3">
        <v>51</v>
      </c>
      <c r="C18" s="2">
        <v>51</v>
      </c>
      <c r="D18" s="1">
        <f t="shared" si="0"/>
        <v>0.72857142857142854</v>
      </c>
      <c r="F18" s="3">
        <v>10</v>
      </c>
      <c r="G18" s="3">
        <v>44</v>
      </c>
      <c r="H18" s="2">
        <v>44</v>
      </c>
      <c r="I18" s="1">
        <f t="shared" si="1"/>
        <v>0.62857142857142856</v>
      </c>
      <c r="K18" s="3">
        <v>10</v>
      </c>
      <c r="L18" s="3">
        <v>48</v>
      </c>
      <c r="M18" s="2">
        <v>49</v>
      </c>
      <c r="N18" s="1">
        <f t="shared" si="2"/>
        <v>0.68571428571428572</v>
      </c>
      <c r="P18" s="3">
        <v>10</v>
      </c>
      <c r="Q18" s="3">
        <v>61</v>
      </c>
      <c r="R18" s="2">
        <v>61</v>
      </c>
      <c r="S18" s="1">
        <f t="shared" si="3"/>
        <v>0.87142857142857144</v>
      </c>
      <c r="Z18" s="23">
        <v>16</v>
      </c>
      <c r="AA18" s="32">
        <v>143.91736004210864</v>
      </c>
      <c r="AB18" t="s">
        <v>23</v>
      </c>
    </row>
    <row r="19" spans="1:28" x14ac:dyDescent="0.25">
      <c r="A19" s="3">
        <v>11</v>
      </c>
      <c r="B19" s="3">
        <v>51</v>
      </c>
      <c r="C19" s="2">
        <v>51</v>
      </c>
      <c r="D19" s="1">
        <f t="shared" si="0"/>
        <v>0.72857142857142854</v>
      </c>
      <c r="F19" s="3">
        <v>11</v>
      </c>
      <c r="G19" s="3">
        <v>43</v>
      </c>
      <c r="H19" s="2">
        <v>44</v>
      </c>
      <c r="I19" s="1">
        <f t="shared" si="1"/>
        <v>0.61428571428571432</v>
      </c>
      <c r="K19" s="3">
        <v>11</v>
      </c>
      <c r="L19" s="3">
        <v>47</v>
      </c>
      <c r="M19" s="2">
        <v>48</v>
      </c>
      <c r="N19" s="1">
        <f t="shared" si="2"/>
        <v>0.67142857142857137</v>
      </c>
      <c r="P19" s="3">
        <v>11</v>
      </c>
      <c r="Q19" s="3">
        <v>60</v>
      </c>
      <c r="R19" s="2">
        <v>61</v>
      </c>
      <c r="S19" s="1">
        <f t="shared" si="3"/>
        <v>0.8571428571428571</v>
      </c>
      <c r="Z19" s="23">
        <v>19.017374999999998</v>
      </c>
      <c r="AA19" s="32">
        <v>51.735326303608154</v>
      </c>
      <c r="AB19" t="s">
        <v>23</v>
      </c>
    </row>
    <row r="20" spans="1:28" x14ac:dyDescent="0.25">
      <c r="A20" s="3">
        <v>12</v>
      </c>
      <c r="B20" s="3">
        <v>51</v>
      </c>
      <c r="C20" s="2">
        <v>51</v>
      </c>
      <c r="D20" s="1">
        <f t="shared" si="0"/>
        <v>0.72857142857142854</v>
      </c>
      <c r="F20" s="3">
        <v>12</v>
      </c>
      <c r="G20" s="3">
        <v>43</v>
      </c>
      <c r="H20" s="2">
        <v>43</v>
      </c>
      <c r="I20" s="1">
        <f t="shared" si="1"/>
        <v>0.61428571428571432</v>
      </c>
      <c r="K20" s="3">
        <v>12</v>
      </c>
      <c r="L20" s="3">
        <v>47</v>
      </c>
      <c r="M20" s="2">
        <v>47</v>
      </c>
      <c r="N20" s="1">
        <f t="shared" si="2"/>
        <v>0.67142857142857137</v>
      </c>
      <c r="P20" s="3">
        <v>12</v>
      </c>
      <c r="Q20" s="3">
        <v>59</v>
      </c>
      <c r="R20" s="2">
        <v>60</v>
      </c>
      <c r="S20" s="1">
        <f t="shared" si="3"/>
        <v>0.84285714285714286</v>
      </c>
      <c r="Z20" s="32"/>
      <c r="AA20" s="32"/>
    </row>
    <row r="21" spans="1:28" x14ac:dyDescent="0.25">
      <c r="A21" s="3">
        <v>13</v>
      </c>
      <c r="B21" s="3">
        <v>51</v>
      </c>
      <c r="C21" s="2">
        <v>51</v>
      </c>
      <c r="D21" s="1">
        <f t="shared" si="0"/>
        <v>0.72857142857142854</v>
      </c>
      <c r="F21" s="3">
        <v>13</v>
      </c>
      <c r="G21" s="3">
        <v>43</v>
      </c>
      <c r="H21" s="2">
        <v>43</v>
      </c>
      <c r="I21" s="1">
        <f t="shared" si="1"/>
        <v>0.61428571428571432</v>
      </c>
      <c r="K21" s="3">
        <v>13</v>
      </c>
      <c r="L21" s="3">
        <v>47</v>
      </c>
      <c r="M21" s="2">
        <v>47</v>
      </c>
      <c r="N21" s="1">
        <f t="shared" si="2"/>
        <v>0.67142857142857137</v>
      </c>
      <c r="P21" s="3">
        <v>13</v>
      </c>
      <c r="Q21" s="3">
        <v>58</v>
      </c>
      <c r="R21" s="2">
        <v>59</v>
      </c>
      <c r="S21" s="1">
        <f t="shared" si="3"/>
        <v>0.82857142857142863</v>
      </c>
      <c r="Z21" s="28" t="s">
        <v>28</v>
      </c>
      <c r="AA21" s="29" t="s">
        <v>10</v>
      </c>
    </row>
    <row r="22" spans="1:28" ht="51" x14ac:dyDescent="0.25">
      <c r="A22" s="3">
        <v>14</v>
      </c>
      <c r="B22" s="3">
        <v>51</v>
      </c>
      <c r="C22" s="2">
        <v>51</v>
      </c>
      <c r="D22" s="1">
        <f t="shared" si="0"/>
        <v>0.72857142857142854</v>
      </c>
      <c r="F22" s="3">
        <v>14</v>
      </c>
      <c r="G22" s="3">
        <v>42</v>
      </c>
      <c r="H22" s="2">
        <v>43</v>
      </c>
      <c r="I22" s="1">
        <f t="shared" si="1"/>
        <v>0.6</v>
      </c>
      <c r="K22" s="3">
        <v>14</v>
      </c>
      <c r="L22" s="3">
        <v>46</v>
      </c>
      <c r="M22" s="2">
        <v>47</v>
      </c>
      <c r="N22" s="1">
        <f t="shared" si="2"/>
        <v>0.65714285714285714</v>
      </c>
      <c r="P22" s="3">
        <v>14</v>
      </c>
      <c r="Q22" s="3">
        <v>58</v>
      </c>
      <c r="R22" s="2">
        <v>58</v>
      </c>
      <c r="S22" s="1">
        <f t="shared" si="3"/>
        <v>0.82857142857142863</v>
      </c>
      <c r="Z22" s="21" t="s">
        <v>18</v>
      </c>
      <c r="AA22" s="30" t="s">
        <v>29</v>
      </c>
    </row>
    <row r="23" spans="1:28" ht="25.5" x14ac:dyDescent="0.25">
      <c r="A23" s="3">
        <v>15</v>
      </c>
      <c r="B23" s="3">
        <v>50</v>
      </c>
      <c r="C23" s="2">
        <v>51</v>
      </c>
      <c r="D23" s="1">
        <f t="shared" si="0"/>
        <v>0.7142857142857143</v>
      </c>
      <c r="F23" s="3">
        <v>15</v>
      </c>
      <c r="G23" s="3">
        <v>42</v>
      </c>
      <c r="H23" s="2">
        <v>42</v>
      </c>
      <c r="I23" s="1">
        <f t="shared" si="1"/>
        <v>0.6</v>
      </c>
      <c r="K23" s="3">
        <v>15</v>
      </c>
      <c r="L23" s="3">
        <v>46</v>
      </c>
      <c r="M23" s="2">
        <v>46</v>
      </c>
      <c r="N23" s="1">
        <f t="shared" si="2"/>
        <v>0.65714285714285714</v>
      </c>
      <c r="P23" s="3">
        <v>15</v>
      </c>
      <c r="Q23" s="3">
        <v>58</v>
      </c>
      <c r="R23" s="2">
        <v>58</v>
      </c>
      <c r="S23" s="1">
        <f t="shared" si="3"/>
        <v>0.82857142857142863</v>
      </c>
      <c r="Z23" s="22" t="s">
        <v>2</v>
      </c>
      <c r="AA23" s="31" t="s">
        <v>30</v>
      </c>
    </row>
    <row r="24" spans="1:28" x14ac:dyDescent="0.25">
      <c r="A24" s="3">
        <v>16</v>
      </c>
      <c r="B24" s="3">
        <v>50</v>
      </c>
      <c r="C24" s="2">
        <v>50</v>
      </c>
      <c r="D24" s="1">
        <f t="shared" si="0"/>
        <v>0.7142857142857143</v>
      </c>
      <c r="F24" s="3">
        <v>16</v>
      </c>
      <c r="G24" s="3">
        <v>42</v>
      </c>
      <c r="H24" s="2">
        <v>42</v>
      </c>
      <c r="I24" s="1">
        <f t="shared" si="1"/>
        <v>0.6</v>
      </c>
      <c r="K24" s="3">
        <v>16</v>
      </c>
      <c r="L24" s="3">
        <v>46</v>
      </c>
      <c r="M24" s="2">
        <v>46</v>
      </c>
      <c r="N24" s="1">
        <f t="shared" si="2"/>
        <v>0.65714285714285714</v>
      </c>
      <c r="P24" s="3">
        <v>16</v>
      </c>
      <c r="Q24" s="3">
        <v>58</v>
      </c>
      <c r="R24" s="2">
        <v>58</v>
      </c>
      <c r="S24" s="1">
        <f t="shared" si="3"/>
        <v>0.82857142857142863</v>
      </c>
    </row>
    <row r="25" spans="1:28" x14ac:dyDescent="0.25">
      <c r="A25" s="3">
        <v>19</v>
      </c>
      <c r="B25" s="3">
        <v>47</v>
      </c>
      <c r="C25" s="2">
        <v>50</v>
      </c>
      <c r="D25" s="1">
        <f t="shared" si="0"/>
        <v>0.67142857142857137</v>
      </c>
      <c r="F25" s="3">
        <v>19</v>
      </c>
      <c r="G25" s="3">
        <v>40</v>
      </c>
      <c r="H25" s="2">
        <v>42</v>
      </c>
      <c r="I25" s="1">
        <f t="shared" si="1"/>
        <v>0.5714285714285714</v>
      </c>
      <c r="K25" s="3">
        <v>19</v>
      </c>
      <c r="L25" s="3">
        <v>42</v>
      </c>
      <c r="M25" s="2">
        <v>46</v>
      </c>
      <c r="N25" s="1">
        <f t="shared" si="2"/>
        <v>0.6</v>
      </c>
      <c r="P25" s="3">
        <v>19</v>
      </c>
      <c r="Q25" s="3">
        <v>58</v>
      </c>
      <c r="R25" s="2">
        <v>58</v>
      </c>
      <c r="S25" s="1">
        <f t="shared" si="3"/>
        <v>0.82857142857142863</v>
      </c>
      <c r="Z25" s="23">
        <v>0</v>
      </c>
      <c r="AA25" s="32">
        <v>16108.647498860722</v>
      </c>
      <c r="AB25" t="s">
        <v>23</v>
      </c>
    </row>
    <row r="26" spans="1:28" x14ac:dyDescent="0.25">
      <c r="Z26" s="23">
        <v>0.99654166666666677</v>
      </c>
      <c r="AA26" s="32">
        <v>14122.288682563518</v>
      </c>
      <c r="AB26" t="s">
        <v>23</v>
      </c>
    </row>
    <row r="27" spans="1:28" ht="15.75" x14ac:dyDescent="0.25">
      <c r="A27" s="11" t="s">
        <v>26</v>
      </c>
      <c r="D27" s="121" t="s">
        <v>211</v>
      </c>
      <c r="Z27" s="23">
        <f>Z26+0.01</f>
        <v>1.0065416666666667</v>
      </c>
      <c r="AA27" s="32">
        <v>0</v>
      </c>
      <c r="AB27" t="s">
        <v>34</v>
      </c>
    </row>
    <row r="28" spans="1:28" x14ac:dyDescent="0.25">
      <c r="Z28" s="23">
        <v>5.0242916666666666</v>
      </c>
      <c r="AA28" s="32">
        <v>326.15216492374418</v>
      </c>
      <c r="AB28" t="s">
        <v>23</v>
      </c>
    </row>
    <row r="29" spans="1:28" x14ac:dyDescent="0.25">
      <c r="A29" s="13" t="s">
        <v>15</v>
      </c>
      <c r="B29" s="13"/>
      <c r="C29" s="13"/>
      <c r="D29" s="14">
        <v>1</v>
      </c>
      <c r="E29" s="15"/>
      <c r="F29" s="14">
        <v>1</v>
      </c>
      <c r="G29" s="14">
        <v>2</v>
      </c>
      <c r="H29" s="14">
        <v>3</v>
      </c>
      <c r="I29" s="14">
        <v>4</v>
      </c>
      <c r="J29" s="14">
        <v>5</v>
      </c>
      <c r="K29" s="14">
        <v>6</v>
      </c>
      <c r="L29" s="14">
        <v>7</v>
      </c>
      <c r="O29" s="14">
        <v>1</v>
      </c>
      <c r="P29" s="14">
        <v>2</v>
      </c>
      <c r="Q29" s="14">
        <v>3</v>
      </c>
      <c r="R29" s="14">
        <v>4</v>
      </c>
      <c r="S29" s="14">
        <v>5</v>
      </c>
      <c r="T29" s="14">
        <v>6</v>
      </c>
      <c r="U29" s="14">
        <v>7</v>
      </c>
      <c r="Z29" s="23">
        <v>8</v>
      </c>
      <c r="AA29" s="32">
        <v>0</v>
      </c>
      <c r="AB29" t="s">
        <v>23</v>
      </c>
    </row>
    <row r="30" spans="1:28" x14ac:dyDescent="0.25">
      <c r="A30" s="16" t="s">
        <v>16</v>
      </c>
      <c r="B30" s="16"/>
      <c r="C30" s="16"/>
      <c r="D30" s="17">
        <v>19932</v>
      </c>
      <c r="E30" s="15"/>
      <c r="F30" s="27">
        <v>19931.808946520996</v>
      </c>
      <c r="G30" s="27">
        <v>16839.490710225662</v>
      </c>
      <c r="H30" s="27">
        <v>13570.770669097859</v>
      </c>
      <c r="I30" s="27">
        <v>11282.203575923535</v>
      </c>
      <c r="J30" s="27">
        <v>8817.9292744940358</v>
      </c>
      <c r="K30" s="27">
        <v>7567.8612417655449</v>
      </c>
      <c r="L30" s="27">
        <v>5292.0541449740294</v>
      </c>
      <c r="M30" s="27" t="s">
        <v>27</v>
      </c>
      <c r="O30" s="27">
        <v>19931.808946520996</v>
      </c>
      <c r="P30" s="27">
        <v>16839.490710225662</v>
      </c>
      <c r="Q30" s="27">
        <v>13570.770669097859</v>
      </c>
      <c r="R30" s="27">
        <v>11282.203575923535</v>
      </c>
      <c r="S30" s="27">
        <v>8817.9292744940358</v>
      </c>
      <c r="T30" s="27">
        <v>7567.8612417655449</v>
      </c>
      <c r="U30" s="27">
        <v>5292.0541449740294</v>
      </c>
      <c r="V30" s="27" t="s">
        <v>27</v>
      </c>
      <c r="Z30" s="23">
        <v>8.0034583333333327</v>
      </c>
      <c r="AA30" s="32">
        <v>16336.638244850086</v>
      </c>
      <c r="AB30" t="s">
        <v>23</v>
      </c>
    </row>
    <row r="31" spans="1:28" ht="64.5" x14ac:dyDescent="0.25">
      <c r="A31" s="9" t="s">
        <v>6</v>
      </c>
      <c r="B31" s="9" t="s">
        <v>5</v>
      </c>
      <c r="C31" s="8" t="s">
        <v>4</v>
      </c>
      <c r="D31" s="7" t="s">
        <v>3</v>
      </c>
      <c r="F31" s="7" t="s">
        <v>3</v>
      </c>
      <c r="G31" s="7" t="s">
        <v>3</v>
      </c>
      <c r="H31" s="7" t="s">
        <v>3</v>
      </c>
      <c r="I31" s="7" t="s">
        <v>3</v>
      </c>
      <c r="J31" s="7" t="s">
        <v>3</v>
      </c>
      <c r="K31" s="7" t="s">
        <v>3</v>
      </c>
      <c r="L31" s="7" t="s">
        <v>3</v>
      </c>
      <c r="O31" s="7" t="s">
        <v>13</v>
      </c>
      <c r="P31" s="7" t="s">
        <v>13</v>
      </c>
      <c r="Q31" s="7" t="s">
        <v>13</v>
      </c>
      <c r="R31" s="7" t="s">
        <v>13</v>
      </c>
      <c r="S31" s="7" t="s">
        <v>13</v>
      </c>
      <c r="T31" s="7" t="s">
        <v>13</v>
      </c>
      <c r="U31" s="7" t="s">
        <v>13</v>
      </c>
      <c r="V31" s="7" t="s">
        <v>13</v>
      </c>
      <c r="Z31" s="23">
        <v>9.0034583333333327</v>
      </c>
      <c r="AA31" s="32">
        <v>15460.930272651549</v>
      </c>
      <c r="AB31" t="s">
        <v>23</v>
      </c>
    </row>
    <row r="32" spans="1:28" x14ac:dyDescent="0.25">
      <c r="A32" s="6" t="s">
        <v>2</v>
      </c>
      <c r="B32" s="6" t="s">
        <v>1</v>
      </c>
      <c r="C32" s="5" t="s">
        <v>0</v>
      </c>
      <c r="D32" s="4"/>
      <c r="Z32" s="23">
        <f>Z31+0.01</f>
        <v>9.0134583333333325</v>
      </c>
      <c r="AA32" s="32">
        <v>0</v>
      </c>
      <c r="AB32" t="s">
        <v>34</v>
      </c>
    </row>
    <row r="33" spans="1:28" x14ac:dyDescent="0.25">
      <c r="A33">
        <v>0</v>
      </c>
      <c r="B33">
        <v>20</v>
      </c>
      <c r="C33">
        <v>20</v>
      </c>
      <c r="D33" s="12">
        <f>B33/20</f>
        <v>1</v>
      </c>
      <c r="F33" s="12">
        <f t="shared" ref="F33:L37" si="4">O33/20</f>
        <v>1</v>
      </c>
      <c r="G33" s="12">
        <f t="shared" si="4"/>
        <v>1</v>
      </c>
      <c r="H33" s="12">
        <f t="shared" si="4"/>
        <v>1</v>
      </c>
      <c r="I33" s="12">
        <f t="shared" si="4"/>
        <v>1</v>
      </c>
      <c r="J33" s="12">
        <f t="shared" si="4"/>
        <v>1</v>
      </c>
      <c r="K33" s="12">
        <f t="shared" si="4"/>
        <v>1</v>
      </c>
      <c r="L33" s="12">
        <f t="shared" si="4"/>
        <v>1</v>
      </c>
      <c r="M33" s="12">
        <f>V33/20</f>
        <v>1</v>
      </c>
      <c r="O33">
        <v>20</v>
      </c>
      <c r="P33">
        <v>20</v>
      </c>
      <c r="Q33">
        <v>20</v>
      </c>
      <c r="R33">
        <v>20</v>
      </c>
      <c r="S33">
        <v>20</v>
      </c>
      <c r="T33">
        <v>20</v>
      </c>
      <c r="U33">
        <v>20</v>
      </c>
      <c r="V33">
        <v>20</v>
      </c>
      <c r="Z33" s="23">
        <v>11.993041666666668</v>
      </c>
      <c r="AA33" s="32">
        <v>423.02711569893489</v>
      </c>
      <c r="AB33" t="s">
        <v>23</v>
      </c>
    </row>
    <row r="34" spans="1:28" x14ac:dyDescent="0.25">
      <c r="A34">
        <v>1</v>
      </c>
      <c r="B34">
        <v>13</v>
      </c>
      <c r="C34">
        <v>20</v>
      </c>
      <c r="D34" s="12">
        <f>B34/20</f>
        <v>0.65</v>
      </c>
      <c r="F34" s="12">
        <f t="shared" si="4"/>
        <v>0.65</v>
      </c>
      <c r="G34" s="12">
        <f t="shared" si="4"/>
        <v>0.75</v>
      </c>
      <c r="H34" s="12">
        <f t="shared" si="4"/>
        <v>0.95</v>
      </c>
      <c r="I34" s="12">
        <f t="shared" si="4"/>
        <v>1</v>
      </c>
      <c r="J34" s="12">
        <f t="shared" si="4"/>
        <v>1</v>
      </c>
      <c r="K34" s="12">
        <f t="shared" si="4"/>
        <v>1</v>
      </c>
      <c r="L34" s="12">
        <f t="shared" si="4"/>
        <v>1</v>
      </c>
      <c r="M34" s="12">
        <f>V34/20</f>
        <v>1</v>
      </c>
      <c r="O34">
        <v>13</v>
      </c>
      <c r="P34">
        <v>15</v>
      </c>
      <c r="Q34">
        <v>19</v>
      </c>
      <c r="R34">
        <v>20</v>
      </c>
      <c r="S34">
        <v>20</v>
      </c>
      <c r="T34">
        <v>20</v>
      </c>
      <c r="U34">
        <v>20</v>
      </c>
      <c r="V34">
        <v>20</v>
      </c>
      <c r="Z34" s="23">
        <v>16</v>
      </c>
      <c r="AA34" s="32">
        <v>33.737766702851715</v>
      </c>
      <c r="AB34" t="s">
        <v>23</v>
      </c>
    </row>
    <row r="35" spans="1:28" x14ac:dyDescent="0.25">
      <c r="A35">
        <v>2</v>
      </c>
      <c r="B35">
        <v>2</v>
      </c>
      <c r="C35">
        <v>13</v>
      </c>
      <c r="D35" s="12">
        <f>B35/20</f>
        <v>0.1</v>
      </c>
      <c r="F35" s="12">
        <f t="shared" si="4"/>
        <v>0.1</v>
      </c>
      <c r="G35" s="12">
        <f t="shared" si="4"/>
        <v>0.3</v>
      </c>
      <c r="H35" s="12">
        <f t="shared" si="4"/>
        <v>0.8</v>
      </c>
      <c r="I35" s="12">
        <f t="shared" si="4"/>
        <v>0.75</v>
      </c>
      <c r="J35" s="12">
        <f t="shared" si="4"/>
        <v>0.95</v>
      </c>
      <c r="K35" s="12">
        <f t="shared" si="4"/>
        <v>0.9</v>
      </c>
      <c r="L35" s="12">
        <f t="shared" si="4"/>
        <v>0.95</v>
      </c>
      <c r="M35" s="12">
        <f>V35/20</f>
        <v>1</v>
      </c>
      <c r="O35">
        <v>2</v>
      </c>
      <c r="P35">
        <v>6</v>
      </c>
      <c r="Q35">
        <v>16</v>
      </c>
      <c r="R35">
        <v>15</v>
      </c>
      <c r="S35">
        <v>19</v>
      </c>
      <c r="T35">
        <v>18</v>
      </c>
      <c r="U35">
        <v>19</v>
      </c>
      <c r="V35">
        <v>20</v>
      </c>
      <c r="Z35" s="23">
        <v>19.017374999999998</v>
      </c>
      <c r="AA35" s="32">
        <v>41.144704589083595</v>
      </c>
      <c r="AB35" t="s">
        <v>23</v>
      </c>
    </row>
    <row r="36" spans="1:28" x14ac:dyDescent="0.25">
      <c r="A36">
        <v>3</v>
      </c>
      <c r="B36">
        <v>0</v>
      </c>
      <c r="C36">
        <v>2</v>
      </c>
      <c r="D36" s="12">
        <f>B36/20</f>
        <v>0</v>
      </c>
      <c r="F36" s="12">
        <f t="shared" si="4"/>
        <v>0</v>
      </c>
      <c r="G36" s="12">
        <f t="shared" si="4"/>
        <v>0.25</v>
      </c>
      <c r="H36" s="12">
        <f t="shared" si="4"/>
        <v>0.5</v>
      </c>
      <c r="I36" s="12">
        <f t="shared" si="4"/>
        <v>0.6</v>
      </c>
      <c r="J36" s="12">
        <f t="shared" si="4"/>
        <v>0.9</v>
      </c>
      <c r="K36" s="12">
        <f t="shared" si="4"/>
        <v>0.8</v>
      </c>
      <c r="L36" s="12">
        <f t="shared" si="4"/>
        <v>0.9</v>
      </c>
      <c r="M36" s="12">
        <f>V36/20</f>
        <v>1</v>
      </c>
      <c r="O36">
        <v>0</v>
      </c>
      <c r="P36">
        <v>5</v>
      </c>
      <c r="Q36">
        <v>10</v>
      </c>
      <c r="R36">
        <v>12</v>
      </c>
      <c r="S36">
        <v>18</v>
      </c>
      <c r="T36">
        <v>16</v>
      </c>
      <c r="U36">
        <v>18</v>
      </c>
      <c r="V36">
        <v>20</v>
      </c>
    </row>
    <row r="37" spans="1:28" x14ac:dyDescent="0.25">
      <c r="A37">
        <v>4</v>
      </c>
      <c r="B37">
        <v>0</v>
      </c>
      <c r="C37">
        <v>0</v>
      </c>
      <c r="D37" s="12">
        <f>B37/20</f>
        <v>0</v>
      </c>
      <c r="F37" s="12">
        <f t="shared" si="4"/>
        <v>0</v>
      </c>
      <c r="G37" s="12">
        <f t="shared" si="4"/>
        <v>0.2</v>
      </c>
      <c r="H37" s="12">
        <f t="shared" si="4"/>
        <v>0.5</v>
      </c>
      <c r="I37" s="12">
        <f t="shared" si="4"/>
        <v>0.4</v>
      </c>
      <c r="J37" s="12">
        <f t="shared" si="4"/>
        <v>0.8</v>
      </c>
      <c r="K37" s="12">
        <f t="shared" si="4"/>
        <v>0.7</v>
      </c>
      <c r="L37" s="12">
        <f t="shared" si="4"/>
        <v>0.85</v>
      </c>
      <c r="M37" s="12">
        <f>V37/20</f>
        <v>1</v>
      </c>
      <c r="O37">
        <v>0</v>
      </c>
      <c r="P37">
        <v>4</v>
      </c>
      <c r="Q37">
        <v>10</v>
      </c>
      <c r="R37">
        <v>8</v>
      </c>
      <c r="S37">
        <v>16</v>
      </c>
      <c r="T37">
        <v>14</v>
      </c>
      <c r="U37">
        <v>17</v>
      </c>
      <c r="V37">
        <v>20</v>
      </c>
      <c r="Z37" s="28" t="s">
        <v>28</v>
      </c>
      <c r="AA37" s="29" t="s">
        <v>8</v>
      </c>
    </row>
    <row r="38" spans="1:28" ht="51" x14ac:dyDescent="0.25">
      <c r="Z38" s="21" t="s">
        <v>18</v>
      </c>
      <c r="AA38" s="30" t="s">
        <v>29</v>
      </c>
    </row>
    <row r="39" spans="1:28" ht="25.5" x14ac:dyDescent="0.25">
      <c r="A39" s="13" t="s">
        <v>15</v>
      </c>
      <c r="B39" s="13"/>
      <c r="C39" s="13"/>
      <c r="D39" s="14">
        <v>2</v>
      </c>
      <c r="Z39" s="22" t="s">
        <v>2</v>
      </c>
      <c r="AA39" s="31" t="s">
        <v>30</v>
      </c>
    </row>
    <row r="40" spans="1:28" x14ac:dyDescent="0.25">
      <c r="A40" s="16" t="s">
        <v>16</v>
      </c>
      <c r="B40" s="16"/>
      <c r="C40" s="16"/>
      <c r="D40" s="17">
        <v>16839</v>
      </c>
      <c r="E40" s="15"/>
      <c r="F40" s="15"/>
      <c r="G40" s="15"/>
      <c r="H40" s="15"/>
      <c r="I40" s="15"/>
      <c r="J40" s="15"/>
      <c r="K40" s="15"/>
      <c r="L40" s="15"/>
    </row>
    <row r="41" spans="1:28" ht="64.5" x14ac:dyDescent="0.25">
      <c r="A41" s="9" t="s">
        <v>6</v>
      </c>
      <c r="B41" s="9" t="s">
        <v>5</v>
      </c>
      <c r="C41" s="8" t="s">
        <v>4</v>
      </c>
      <c r="D41" s="7" t="s">
        <v>3</v>
      </c>
      <c r="Z41" s="23">
        <v>0</v>
      </c>
      <c r="AA41" s="32">
        <v>14686.515424704199</v>
      </c>
      <c r="AB41" t="s">
        <v>23</v>
      </c>
    </row>
    <row r="42" spans="1:28" x14ac:dyDescent="0.25">
      <c r="A42" s="6" t="s">
        <v>2</v>
      </c>
      <c r="B42" s="6" t="s">
        <v>1</v>
      </c>
      <c r="C42" s="5" t="s">
        <v>0</v>
      </c>
      <c r="D42" s="4"/>
      <c r="L42" s="18"/>
      <c r="Z42" s="23">
        <v>0.99654166666666677</v>
      </c>
      <c r="AA42" s="32">
        <v>14186.807009940958</v>
      </c>
      <c r="AB42" t="s">
        <v>23</v>
      </c>
    </row>
    <row r="43" spans="1:28" x14ac:dyDescent="0.25">
      <c r="A43">
        <v>0</v>
      </c>
      <c r="B43">
        <v>20</v>
      </c>
      <c r="C43">
        <v>20</v>
      </c>
      <c r="D43" s="12">
        <f>B43/20</f>
        <v>1</v>
      </c>
      <c r="Z43" s="23">
        <f>Z42+0.01</f>
        <v>1.0065416666666667</v>
      </c>
      <c r="AA43" s="32">
        <v>0</v>
      </c>
      <c r="AB43" t="s">
        <v>34</v>
      </c>
    </row>
    <row r="44" spans="1:28" x14ac:dyDescent="0.25">
      <c r="A44">
        <v>1</v>
      </c>
      <c r="B44">
        <v>15</v>
      </c>
      <c r="C44">
        <v>20</v>
      </c>
      <c r="D44" s="12">
        <f>B44/20</f>
        <v>0.75</v>
      </c>
      <c r="Z44" s="23">
        <v>5.0242916666666666</v>
      </c>
      <c r="AA44" s="32">
        <v>394.43893438365387</v>
      </c>
      <c r="AB44" t="s">
        <v>23</v>
      </c>
    </row>
    <row r="45" spans="1:28" x14ac:dyDescent="0.25">
      <c r="A45">
        <v>2</v>
      </c>
      <c r="B45">
        <v>6</v>
      </c>
      <c r="C45">
        <v>15</v>
      </c>
      <c r="D45" s="12">
        <f>B45/20</f>
        <v>0.3</v>
      </c>
      <c r="Z45" s="23">
        <v>11.993041666666668</v>
      </c>
      <c r="AA45" s="32">
        <v>103.48735998590705</v>
      </c>
      <c r="AB45" t="s">
        <v>23</v>
      </c>
    </row>
    <row r="46" spans="1:28" x14ac:dyDescent="0.25">
      <c r="A46">
        <v>3</v>
      </c>
      <c r="B46">
        <v>5</v>
      </c>
      <c r="C46">
        <v>6</v>
      </c>
      <c r="D46" s="12">
        <f>B46/20</f>
        <v>0.25</v>
      </c>
      <c r="Z46" s="23">
        <v>12.003458333333334</v>
      </c>
      <c r="AA46" s="32">
        <v>15945.759838502974</v>
      </c>
      <c r="AB46" t="s">
        <v>23</v>
      </c>
    </row>
    <row r="47" spans="1:28" x14ac:dyDescent="0.25">
      <c r="A47">
        <v>4</v>
      </c>
      <c r="B47">
        <v>4</v>
      </c>
      <c r="C47">
        <v>5</v>
      </c>
      <c r="D47" s="12">
        <f>B47/20</f>
        <v>0.2</v>
      </c>
      <c r="Z47" s="23">
        <v>13.003458333333334</v>
      </c>
      <c r="AA47" s="32">
        <v>15433.771500402032</v>
      </c>
      <c r="AB47" t="s">
        <v>23</v>
      </c>
    </row>
    <row r="48" spans="1:28" x14ac:dyDescent="0.25">
      <c r="Z48" s="23">
        <f>Z47+0.01</f>
        <v>13.013458333333334</v>
      </c>
      <c r="AA48" s="32">
        <v>0</v>
      </c>
      <c r="AB48" t="s">
        <v>34</v>
      </c>
    </row>
    <row r="49" spans="1:28" x14ac:dyDescent="0.25">
      <c r="A49" s="13" t="s">
        <v>15</v>
      </c>
      <c r="B49" s="13"/>
      <c r="C49" s="13"/>
      <c r="D49" s="14">
        <v>3</v>
      </c>
      <c r="Z49" s="23">
        <v>16</v>
      </c>
      <c r="AA49" s="32">
        <v>361.43257959237496</v>
      </c>
      <c r="AB49" t="s">
        <v>23</v>
      </c>
    </row>
    <row r="50" spans="1:28" x14ac:dyDescent="0.25">
      <c r="A50" s="16" t="s">
        <v>16</v>
      </c>
      <c r="B50" s="16"/>
      <c r="C50" s="16"/>
      <c r="D50" s="17">
        <v>13571</v>
      </c>
      <c r="Z50" s="23">
        <v>19.017374999999998</v>
      </c>
      <c r="AA50" s="32">
        <v>388.98119067800934</v>
      </c>
      <c r="AB50" t="s">
        <v>23</v>
      </c>
    </row>
    <row r="51" spans="1:28" ht="64.5" x14ac:dyDescent="0.25">
      <c r="A51" s="9" t="s">
        <v>6</v>
      </c>
      <c r="B51" s="9" t="s">
        <v>5</v>
      </c>
      <c r="C51" s="8" t="s">
        <v>4</v>
      </c>
      <c r="D51" s="7" t="s">
        <v>3</v>
      </c>
      <c r="Z51" s="32"/>
      <c r="AA51" s="32"/>
    </row>
    <row r="52" spans="1:28" x14ac:dyDescent="0.25">
      <c r="A52" s="6" t="s">
        <v>2</v>
      </c>
      <c r="B52" s="6" t="s">
        <v>1</v>
      </c>
      <c r="C52" s="5" t="s">
        <v>0</v>
      </c>
      <c r="D52" s="4"/>
      <c r="Z52" s="32"/>
      <c r="AA52" s="32"/>
    </row>
    <row r="53" spans="1:28" x14ac:dyDescent="0.25">
      <c r="A53">
        <v>0</v>
      </c>
      <c r="B53">
        <v>20</v>
      </c>
      <c r="C53">
        <v>20</v>
      </c>
      <c r="D53" s="12">
        <f>B53/20</f>
        <v>1</v>
      </c>
      <c r="Z53" s="32"/>
      <c r="AA53" s="32"/>
    </row>
    <row r="54" spans="1:28" x14ac:dyDescent="0.25">
      <c r="A54">
        <v>1</v>
      </c>
      <c r="B54">
        <v>19</v>
      </c>
      <c r="C54">
        <v>20</v>
      </c>
      <c r="D54" s="12">
        <f>B54/20</f>
        <v>0.95</v>
      </c>
    </row>
    <row r="55" spans="1:28" x14ac:dyDescent="0.25">
      <c r="A55">
        <v>2</v>
      </c>
      <c r="B55">
        <v>16</v>
      </c>
      <c r="C55">
        <v>19</v>
      </c>
      <c r="D55" s="12">
        <f>B55/20</f>
        <v>0.8</v>
      </c>
    </row>
    <row r="56" spans="1:28" x14ac:dyDescent="0.25">
      <c r="A56">
        <v>3</v>
      </c>
      <c r="B56">
        <v>10</v>
      </c>
      <c r="C56">
        <v>16</v>
      </c>
      <c r="D56" s="12">
        <f>B56/20</f>
        <v>0.5</v>
      </c>
    </row>
    <row r="57" spans="1:28" x14ac:dyDescent="0.25">
      <c r="A57">
        <v>4</v>
      </c>
      <c r="B57">
        <v>10</v>
      </c>
      <c r="C57">
        <v>10</v>
      </c>
      <c r="D57" s="12">
        <f>B57/20</f>
        <v>0.5</v>
      </c>
    </row>
    <row r="59" spans="1:28" x14ac:dyDescent="0.25">
      <c r="A59" s="13" t="s">
        <v>15</v>
      </c>
      <c r="B59" s="13"/>
      <c r="C59" s="13"/>
      <c r="D59" s="14">
        <v>4</v>
      </c>
    </row>
    <row r="60" spans="1:28" x14ac:dyDescent="0.25">
      <c r="A60" s="16" t="s">
        <v>16</v>
      </c>
      <c r="B60" s="16"/>
      <c r="C60" s="16"/>
      <c r="D60" s="17">
        <v>11282</v>
      </c>
    </row>
    <row r="61" spans="1:28" ht="64.5" x14ac:dyDescent="0.25">
      <c r="A61" s="9" t="s">
        <v>6</v>
      </c>
      <c r="B61" s="9" t="s">
        <v>5</v>
      </c>
      <c r="C61" s="8" t="s">
        <v>4</v>
      </c>
      <c r="D61" s="7" t="s">
        <v>3</v>
      </c>
    </row>
    <row r="62" spans="1:28" x14ac:dyDescent="0.25">
      <c r="A62" s="6" t="s">
        <v>2</v>
      </c>
      <c r="B62" s="6" t="s">
        <v>1</v>
      </c>
      <c r="C62" s="5" t="s">
        <v>0</v>
      </c>
      <c r="D62" s="4"/>
    </row>
    <row r="63" spans="1:28" x14ac:dyDescent="0.25">
      <c r="A63">
        <v>0</v>
      </c>
      <c r="B63">
        <v>20</v>
      </c>
      <c r="C63">
        <v>20</v>
      </c>
      <c r="D63" s="12">
        <f>B63/20</f>
        <v>1</v>
      </c>
    </row>
    <row r="64" spans="1:28" x14ac:dyDescent="0.25">
      <c r="A64">
        <v>1</v>
      </c>
      <c r="B64">
        <v>20</v>
      </c>
      <c r="C64">
        <v>20</v>
      </c>
      <c r="D64" s="12">
        <f>B64/20</f>
        <v>1</v>
      </c>
    </row>
    <row r="65" spans="1:4" x14ac:dyDescent="0.25">
      <c r="A65">
        <v>2</v>
      </c>
      <c r="B65">
        <v>15</v>
      </c>
      <c r="C65">
        <v>20</v>
      </c>
      <c r="D65" s="12">
        <f>B65/20</f>
        <v>0.75</v>
      </c>
    </row>
    <row r="66" spans="1:4" x14ac:dyDescent="0.25">
      <c r="A66">
        <v>3</v>
      </c>
      <c r="B66">
        <v>12</v>
      </c>
      <c r="C66">
        <v>15</v>
      </c>
      <c r="D66" s="12">
        <f>B66/20</f>
        <v>0.6</v>
      </c>
    </row>
    <row r="67" spans="1:4" x14ac:dyDescent="0.25">
      <c r="A67">
        <v>4</v>
      </c>
      <c r="B67">
        <v>8</v>
      </c>
      <c r="C67">
        <v>12</v>
      </c>
      <c r="D67" s="12">
        <f>B67/20</f>
        <v>0.4</v>
      </c>
    </row>
    <row r="69" spans="1:4" x14ac:dyDescent="0.25">
      <c r="A69" s="13" t="s">
        <v>15</v>
      </c>
      <c r="B69" s="13"/>
      <c r="C69" s="13"/>
      <c r="D69" s="14">
        <v>5</v>
      </c>
    </row>
    <row r="70" spans="1:4" x14ac:dyDescent="0.25">
      <c r="A70" s="16" t="s">
        <v>16</v>
      </c>
      <c r="B70" s="16"/>
      <c r="C70" s="16"/>
      <c r="D70" s="17">
        <v>8818</v>
      </c>
    </row>
    <row r="71" spans="1:4" ht="64.5" x14ac:dyDescent="0.25">
      <c r="A71" s="9" t="s">
        <v>6</v>
      </c>
      <c r="B71" s="9" t="s">
        <v>5</v>
      </c>
      <c r="C71" s="8" t="s">
        <v>4</v>
      </c>
      <c r="D71" s="7" t="s">
        <v>3</v>
      </c>
    </row>
    <row r="72" spans="1:4" x14ac:dyDescent="0.25">
      <c r="A72" s="6" t="s">
        <v>2</v>
      </c>
      <c r="B72" s="6" t="s">
        <v>1</v>
      </c>
      <c r="C72" s="5" t="s">
        <v>0</v>
      </c>
      <c r="D72" s="4"/>
    </row>
    <row r="73" spans="1:4" x14ac:dyDescent="0.25">
      <c r="A73">
        <v>0</v>
      </c>
      <c r="B73">
        <v>20</v>
      </c>
      <c r="C73">
        <v>20</v>
      </c>
      <c r="D73" s="12">
        <f>B73/20</f>
        <v>1</v>
      </c>
    </row>
    <row r="74" spans="1:4" x14ac:dyDescent="0.25">
      <c r="A74">
        <v>1</v>
      </c>
      <c r="B74">
        <v>20</v>
      </c>
      <c r="C74">
        <v>20</v>
      </c>
      <c r="D74" s="12">
        <f>B74/20</f>
        <v>1</v>
      </c>
    </row>
    <row r="75" spans="1:4" x14ac:dyDescent="0.25">
      <c r="A75">
        <v>2</v>
      </c>
      <c r="B75">
        <v>19</v>
      </c>
      <c r="C75">
        <v>20</v>
      </c>
      <c r="D75" s="12">
        <f>B75/20</f>
        <v>0.95</v>
      </c>
    </row>
    <row r="76" spans="1:4" x14ac:dyDescent="0.25">
      <c r="A76">
        <v>3</v>
      </c>
      <c r="B76">
        <v>18</v>
      </c>
      <c r="C76">
        <v>19</v>
      </c>
      <c r="D76" s="12">
        <f>B76/20</f>
        <v>0.9</v>
      </c>
    </row>
    <row r="77" spans="1:4" x14ac:dyDescent="0.25">
      <c r="A77">
        <v>4</v>
      </c>
      <c r="B77">
        <v>16</v>
      </c>
      <c r="C77">
        <v>18</v>
      </c>
      <c r="D77" s="12">
        <f>B77/20</f>
        <v>0.8</v>
      </c>
    </row>
    <row r="79" spans="1:4" x14ac:dyDescent="0.25">
      <c r="A79" s="13" t="s">
        <v>15</v>
      </c>
      <c r="B79" s="13"/>
      <c r="C79" s="13"/>
      <c r="D79" s="14">
        <v>6</v>
      </c>
    </row>
    <row r="80" spans="1:4" x14ac:dyDescent="0.25">
      <c r="A80" s="16" t="s">
        <v>16</v>
      </c>
      <c r="B80" s="16"/>
      <c r="C80" s="16"/>
      <c r="D80" s="17">
        <v>7568</v>
      </c>
    </row>
    <row r="81" spans="1:4" ht="64.5" x14ac:dyDescent="0.25">
      <c r="A81" s="9" t="s">
        <v>6</v>
      </c>
      <c r="B81" s="9" t="s">
        <v>5</v>
      </c>
      <c r="C81" s="8" t="s">
        <v>4</v>
      </c>
      <c r="D81" s="7" t="s">
        <v>3</v>
      </c>
    </row>
    <row r="82" spans="1:4" x14ac:dyDescent="0.25">
      <c r="A82" s="6" t="s">
        <v>2</v>
      </c>
      <c r="B82" s="6" t="s">
        <v>1</v>
      </c>
      <c r="C82" s="5" t="s">
        <v>0</v>
      </c>
      <c r="D82" s="4"/>
    </row>
    <row r="83" spans="1:4" x14ac:dyDescent="0.25">
      <c r="A83">
        <v>0</v>
      </c>
      <c r="B83">
        <v>20</v>
      </c>
      <c r="C83">
        <v>20</v>
      </c>
      <c r="D83" s="12">
        <f>B83/20</f>
        <v>1</v>
      </c>
    </row>
    <row r="84" spans="1:4" x14ac:dyDescent="0.25">
      <c r="A84">
        <v>1</v>
      </c>
      <c r="B84">
        <v>20</v>
      </c>
      <c r="C84">
        <v>20</v>
      </c>
      <c r="D84" s="12">
        <f>B84/20</f>
        <v>1</v>
      </c>
    </row>
    <row r="85" spans="1:4" x14ac:dyDescent="0.25">
      <c r="A85">
        <v>2</v>
      </c>
      <c r="B85">
        <v>18</v>
      </c>
      <c r="C85">
        <v>20</v>
      </c>
      <c r="D85" s="12">
        <f>B85/20</f>
        <v>0.9</v>
      </c>
    </row>
    <row r="86" spans="1:4" x14ac:dyDescent="0.25">
      <c r="A86">
        <v>3</v>
      </c>
      <c r="B86">
        <v>16</v>
      </c>
      <c r="C86">
        <v>18</v>
      </c>
      <c r="D86" s="12">
        <f>B86/20</f>
        <v>0.8</v>
      </c>
    </row>
    <row r="87" spans="1:4" x14ac:dyDescent="0.25">
      <c r="A87">
        <v>4</v>
      </c>
      <c r="B87">
        <v>14</v>
      </c>
      <c r="C87">
        <v>16</v>
      </c>
      <c r="D87" s="12">
        <f>B87/20</f>
        <v>0.7</v>
      </c>
    </row>
    <row r="89" spans="1:4" x14ac:dyDescent="0.25">
      <c r="A89" s="13" t="s">
        <v>15</v>
      </c>
      <c r="B89" s="13"/>
      <c r="C89" s="13"/>
      <c r="D89" s="14">
        <v>7</v>
      </c>
    </row>
    <row r="90" spans="1:4" x14ac:dyDescent="0.25">
      <c r="A90" s="16" t="s">
        <v>16</v>
      </c>
      <c r="B90" s="16"/>
      <c r="C90" s="16"/>
      <c r="D90" s="17">
        <v>5292</v>
      </c>
    </row>
    <row r="91" spans="1:4" ht="64.5" x14ac:dyDescent="0.25">
      <c r="A91" s="9" t="s">
        <v>6</v>
      </c>
      <c r="B91" s="9" t="s">
        <v>5</v>
      </c>
      <c r="C91" s="8" t="s">
        <v>4</v>
      </c>
      <c r="D91" s="7" t="s">
        <v>3</v>
      </c>
    </row>
    <row r="92" spans="1:4" x14ac:dyDescent="0.25">
      <c r="A92" s="6" t="s">
        <v>2</v>
      </c>
      <c r="B92" s="6" t="s">
        <v>1</v>
      </c>
      <c r="C92" s="5" t="s">
        <v>0</v>
      </c>
      <c r="D92" s="4"/>
    </row>
    <row r="93" spans="1:4" x14ac:dyDescent="0.25">
      <c r="A93">
        <v>0</v>
      </c>
      <c r="B93">
        <v>20</v>
      </c>
      <c r="C93">
        <v>20</v>
      </c>
      <c r="D93" s="12">
        <f>B93/20</f>
        <v>1</v>
      </c>
    </row>
    <row r="94" spans="1:4" x14ac:dyDescent="0.25">
      <c r="A94">
        <v>1</v>
      </c>
      <c r="B94">
        <v>20</v>
      </c>
      <c r="C94">
        <v>20</v>
      </c>
      <c r="D94" s="12">
        <f>B94/20</f>
        <v>1</v>
      </c>
    </row>
    <row r="95" spans="1:4" x14ac:dyDescent="0.25">
      <c r="A95">
        <v>2</v>
      </c>
      <c r="B95">
        <v>19</v>
      </c>
      <c r="C95">
        <v>20</v>
      </c>
      <c r="D95" s="12">
        <f>B95/20</f>
        <v>0.95</v>
      </c>
    </row>
    <row r="96" spans="1:4" x14ac:dyDescent="0.25">
      <c r="A96">
        <v>3</v>
      </c>
      <c r="B96">
        <v>18</v>
      </c>
      <c r="C96">
        <v>19</v>
      </c>
      <c r="D96" s="12">
        <f>B96/20</f>
        <v>0.9</v>
      </c>
    </row>
    <row r="97" spans="1:4" x14ac:dyDescent="0.25">
      <c r="A97">
        <v>4</v>
      </c>
      <c r="B97">
        <v>17</v>
      </c>
      <c r="C97">
        <v>18</v>
      </c>
      <c r="D97" s="12">
        <f>B97/20</f>
        <v>0.85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5"/>
  <sheetViews>
    <sheetView zoomScale="40" zoomScaleNormal="40" workbookViewId="0">
      <selection activeCell="AH85" sqref="AH85"/>
    </sheetView>
  </sheetViews>
  <sheetFormatPr defaultRowHeight="15" x14ac:dyDescent="0.25"/>
  <sheetData>
    <row r="1" spans="1:47" x14ac:dyDescent="0.25">
      <c r="A1" t="s">
        <v>35</v>
      </c>
    </row>
    <row r="4" spans="1:47" x14ac:dyDescent="0.25">
      <c r="A4" t="s">
        <v>36</v>
      </c>
      <c r="B4" t="s">
        <v>37</v>
      </c>
    </row>
    <row r="6" spans="1:47" x14ac:dyDescent="0.25">
      <c r="A6" s="122" t="s">
        <v>38</v>
      </c>
      <c r="B6" s="123"/>
      <c r="C6" s="124" t="s">
        <v>39</v>
      </c>
      <c r="D6" s="125"/>
      <c r="E6" s="125"/>
      <c r="F6" s="125"/>
      <c r="G6" s="125"/>
      <c r="H6" s="125"/>
      <c r="I6" s="126"/>
      <c r="J6" s="34"/>
      <c r="K6" s="127" t="s">
        <v>40</v>
      </c>
      <c r="L6" s="128"/>
      <c r="M6" s="128"/>
      <c r="N6" s="128"/>
      <c r="O6" s="128"/>
      <c r="P6" s="128"/>
      <c r="Q6" s="129"/>
      <c r="R6" s="35"/>
      <c r="S6" s="130" t="s">
        <v>41</v>
      </c>
      <c r="T6" s="131"/>
      <c r="U6" s="131"/>
      <c r="V6" s="131"/>
      <c r="W6" s="131"/>
      <c r="X6" s="131"/>
      <c r="Y6" s="132"/>
      <c r="Z6" s="36"/>
      <c r="AA6" s="133" t="s">
        <v>42</v>
      </c>
      <c r="AB6" s="134"/>
      <c r="AC6" s="134"/>
      <c r="AD6" s="134"/>
      <c r="AE6" s="134"/>
      <c r="AF6" s="134"/>
      <c r="AG6" s="135"/>
      <c r="AK6" s="15" t="s">
        <v>102</v>
      </c>
    </row>
    <row r="7" spans="1:47" x14ac:dyDescent="0.25">
      <c r="A7" s="122" t="s">
        <v>43</v>
      </c>
      <c r="B7" s="123"/>
      <c r="C7" s="37" t="s">
        <v>11</v>
      </c>
      <c r="D7" s="37" t="s">
        <v>10</v>
      </c>
      <c r="E7" s="37" t="s">
        <v>8</v>
      </c>
      <c r="F7" s="37" t="s">
        <v>44</v>
      </c>
      <c r="G7" s="37" t="s">
        <v>45</v>
      </c>
      <c r="H7" s="38" t="s">
        <v>46</v>
      </c>
      <c r="I7" s="38" t="s">
        <v>47</v>
      </c>
      <c r="J7" s="38" t="s">
        <v>48</v>
      </c>
      <c r="K7" s="39" t="s">
        <v>49</v>
      </c>
      <c r="L7" s="39" t="s">
        <v>50</v>
      </c>
      <c r="M7" s="39" t="s">
        <v>51</v>
      </c>
      <c r="N7" s="39" t="s">
        <v>52</v>
      </c>
      <c r="O7" s="39" t="s">
        <v>53</v>
      </c>
      <c r="P7" s="38" t="s">
        <v>54</v>
      </c>
      <c r="Q7" s="38" t="s">
        <v>47</v>
      </c>
      <c r="R7" s="38" t="s">
        <v>48</v>
      </c>
      <c r="S7" s="40" t="s">
        <v>55</v>
      </c>
      <c r="T7" s="40" t="s">
        <v>56</v>
      </c>
      <c r="U7" s="40" t="s">
        <v>57</v>
      </c>
      <c r="V7" s="40" t="s">
        <v>58</v>
      </c>
      <c r="W7" s="40" t="s">
        <v>59</v>
      </c>
      <c r="X7" s="38" t="s">
        <v>54</v>
      </c>
      <c r="Y7" s="38" t="s">
        <v>47</v>
      </c>
      <c r="Z7" s="38" t="s">
        <v>48</v>
      </c>
      <c r="AA7" s="41" t="s">
        <v>60</v>
      </c>
      <c r="AB7" s="41" t="s">
        <v>61</v>
      </c>
      <c r="AC7" s="41" t="s">
        <v>62</v>
      </c>
      <c r="AD7" s="41" t="s">
        <v>63</v>
      </c>
      <c r="AE7" s="41" t="s">
        <v>64</v>
      </c>
      <c r="AF7" s="38" t="s">
        <v>54</v>
      </c>
      <c r="AG7" s="38" t="s">
        <v>47</v>
      </c>
      <c r="AH7" s="38" t="s">
        <v>48</v>
      </c>
    </row>
    <row r="8" spans="1:47" x14ac:dyDescent="0.25">
      <c r="A8" s="42" t="s">
        <v>65</v>
      </c>
      <c r="B8" s="43" t="s">
        <v>66</v>
      </c>
      <c r="C8" s="136" t="s">
        <v>67</v>
      </c>
      <c r="D8" s="137"/>
      <c r="E8" s="137"/>
      <c r="F8" s="137"/>
      <c r="G8" s="138"/>
      <c r="H8" s="38"/>
      <c r="I8" s="44"/>
      <c r="J8" s="45"/>
      <c r="K8" s="127" t="s">
        <v>67</v>
      </c>
      <c r="L8" s="128"/>
      <c r="M8" s="128"/>
      <c r="N8" s="128"/>
      <c r="O8" s="129"/>
      <c r="P8" s="38"/>
      <c r="Q8" s="44"/>
      <c r="R8" s="45"/>
      <c r="S8" s="130" t="s">
        <v>67</v>
      </c>
      <c r="T8" s="131"/>
      <c r="U8" s="131"/>
      <c r="V8" s="131"/>
      <c r="W8" s="132"/>
      <c r="X8" s="38"/>
      <c r="Y8" s="44"/>
      <c r="Z8" s="45"/>
      <c r="AA8" s="139" t="s">
        <v>67</v>
      </c>
      <c r="AB8" s="140"/>
      <c r="AC8" s="140"/>
      <c r="AD8" s="140"/>
      <c r="AE8" s="141"/>
      <c r="AF8" s="38"/>
      <c r="AG8" s="44"/>
      <c r="AH8" s="45"/>
      <c r="AK8" t="s">
        <v>103</v>
      </c>
      <c r="AO8" t="s">
        <v>104</v>
      </c>
      <c r="AS8" t="s">
        <v>105</v>
      </c>
    </row>
    <row r="9" spans="1:47" x14ac:dyDescent="0.25">
      <c r="A9" s="46" t="s">
        <v>68</v>
      </c>
      <c r="B9" s="47">
        <v>0</v>
      </c>
      <c r="C9" s="48">
        <v>10</v>
      </c>
      <c r="D9" s="48">
        <v>10</v>
      </c>
      <c r="E9" s="48">
        <v>10</v>
      </c>
      <c r="F9" s="48">
        <v>10</v>
      </c>
      <c r="G9" s="48">
        <v>10</v>
      </c>
      <c r="H9" s="49">
        <f t="shared" ref="H9:H19" si="0">AVERAGE(C9:G9)</f>
        <v>10</v>
      </c>
      <c r="I9" s="50">
        <f>SUM(C9:G9)</f>
        <v>50</v>
      </c>
      <c r="J9" s="51">
        <f>I9/50</f>
        <v>1</v>
      </c>
      <c r="K9" s="52">
        <v>10</v>
      </c>
      <c r="L9" s="52">
        <v>10</v>
      </c>
      <c r="M9" s="52">
        <v>10</v>
      </c>
      <c r="N9" s="52">
        <v>10</v>
      </c>
      <c r="O9" s="52">
        <v>10</v>
      </c>
      <c r="P9" s="49">
        <f t="shared" ref="P9:P19" si="1">AVERAGE(K9:O9)</f>
        <v>10</v>
      </c>
      <c r="Q9" s="50">
        <f>SUM(K9:O9)</f>
        <v>50</v>
      </c>
      <c r="R9" s="51">
        <f>Q9/50</f>
        <v>1</v>
      </c>
      <c r="S9" s="53">
        <v>10</v>
      </c>
      <c r="T9" s="53">
        <v>10</v>
      </c>
      <c r="U9" s="53">
        <v>10</v>
      </c>
      <c r="V9" s="53">
        <v>10</v>
      </c>
      <c r="W9" s="53">
        <v>10</v>
      </c>
      <c r="X9" s="49">
        <f t="shared" ref="X9:X19" si="2">AVERAGE(S9:W9)</f>
        <v>10</v>
      </c>
      <c r="Y9" s="50">
        <f>SUM(S9:W9)</f>
        <v>50</v>
      </c>
      <c r="Z9" s="51">
        <f>Y9/50</f>
        <v>1</v>
      </c>
      <c r="AA9" s="54">
        <v>10</v>
      </c>
      <c r="AB9" s="54">
        <v>10</v>
      </c>
      <c r="AC9" s="54">
        <v>10</v>
      </c>
      <c r="AD9" s="54">
        <v>10</v>
      </c>
      <c r="AE9" s="54">
        <v>10</v>
      </c>
      <c r="AF9" s="49">
        <f t="shared" ref="AF9:AF19" si="3">AVERAGE(AA9:AE9)</f>
        <v>10</v>
      </c>
      <c r="AG9" s="50">
        <f>SUM(AA9:AE9)</f>
        <v>50</v>
      </c>
      <c r="AH9" s="51">
        <f>AG9/50</f>
        <v>1</v>
      </c>
      <c r="AK9" s="62" t="s">
        <v>6</v>
      </c>
      <c r="AL9" s="62" t="s">
        <v>106</v>
      </c>
      <c r="AM9" t="s">
        <v>107</v>
      </c>
      <c r="AO9" s="62" t="s">
        <v>6</v>
      </c>
      <c r="AP9" s="62" t="s">
        <v>106</v>
      </c>
      <c r="AQ9" t="s">
        <v>107</v>
      </c>
      <c r="AS9" s="62" t="s">
        <v>6</v>
      </c>
      <c r="AT9" s="62" t="s">
        <v>106</v>
      </c>
      <c r="AU9" t="s">
        <v>107</v>
      </c>
    </row>
    <row r="10" spans="1:47" x14ac:dyDescent="0.25">
      <c r="A10" s="55" t="s">
        <v>69</v>
      </c>
      <c r="B10" s="56">
        <v>1</v>
      </c>
      <c r="C10" s="57">
        <v>8</v>
      </c>
      <c r="D10" s="57">
        <v>7</v>
      </c>
      <c r="E10" s="57">
        <v>9</v>
      </c>
      <c r="F10" s="57">
        <v>7</v>
      </c>
      <c r="G10" s="57">
        <v>8</v>
      </c>
      <c r="H10" s="49">
        <f t="shared" si="0"/>
        <v>7.8</v>
      </c>
      <c r="I10" s="50">
        <f t="shared" ref="I10:I19" si="4">SUM(C10:G10)</f>
        <v>39</v>
      </c>
      <c r="J10" s="51">
        <f t="shared" ref="J10:J19" si="5">I10/50</f>
        <v>0.78</v>
      </c>
      <c r="K10" s="58">
        <v>9</v>
      </c>
      <c r="L10" s="58">
        <v>9</v>
      </c>
      <c r="M10" s="58">
        <v>9</v>
      </c>
      <c r="N10" s="58">
        <v>10</v>
      </c>
      <c r="O10" s="58">
        <v>10</v>
      </c>
      <c r="P10" s="49">
        <f t="shared" si="1"/>
        <v>9.4</v>
      </c>
      <c r="Q10" s="50">
        <f t="shared" ref="Q10:Q19" si="6">SUM(K10:O10)</f>
        <v>47</v>
      </c>
      <c r="R10" s="51">
        <f t="shared" ref="R10:R19" si="7">Q10/50</f>
        <v>0.94</v>
      </c>
      <c r="S10" s="59">
        <v>9</v>
      </c>
      <c r="T10" s="59">
        <v>10</v>
      </c>
      <c r="U10" s="59">
        <v>10</v>
      </c>
      <c r="V10" s="59">
        <v>9</v>
      </c>
      <c r="W10" s="59">
        <v>10</v>
      </c>
      <c r="X10" s="49">
        <f t="shared" si="2"/>
        <v>9.6</v>
      </c>
      <c r="Y10" s="50">
        <f t="shared" ref="Y10:Y19" si="8">SUM(S10:W10)</f>
        <v>48</v>
      </c>
      <c r="Z10" s="51">
        <f t="shared" ref="Z10:Z19" si="9">Y10/50</f>
        <v>0.96</v>
      </c>
      <c r="AA10" s="60">
        <v>10</v>
      </c>
      <c r="AB10" s="60">
        <v>10</v>
      </c>
      <c r="AC10" s="60">
        <v>10</v>
      </c>
      <c r="AD10" s="60">
        <v>10</v>
      </c>
      <c r="AE10" s="60">
        <v>10</v>
      </c>
      <c r="AF10" s="49">
        <f t="shared" si="3"/>
        <v>10</v>
      </c>
      <c r="AG10" s="50">
        <f t="shared" ref="AG10:AG19" si="10">SUM(AA10:AE10)</f>
        <v>50</v>
      </c>
      <c r="AH10" s="51">
        <f t="shared" ref="AH10:AH19" si="11">AG10/50</f>
        <v>1</v>
      </c>
      <c r="AK10" s="62" t="s">
        <v>108</v>
      </c>
      <c r="AL10" s="62" t="s">
        <v>109</v>
      </c>
      <c r="AM10" t="s">
        <v>110</v>
      </c>
      <c r="AO10" s="62" t="s">
        <v>108</v>
      </c>
      <c r="AP10" s="62" t="s">
        <v>109</v>
      </c>
      <c r="AQ10" t="s">
        <v>110</v>
      </c>
      <c r="AS10" s="62" t="s">
        <v>108</v>
      </c>
      <c r="AT10" s="62" t="s">
        <v>109</v>
      </c>
      <c r="AU10" t="s">
        <v>110</v>
      </c>
    </row>
    <row r="11" spans="1:47" x14ac:dyDescent="0.25">
      <c r="A11" s="55" t="s">
        <v>70</v>
      </c>
      <c r="B11" s="56">
        <v>2</v>
      </c>
      <c r="C11" s="57">
        <v>7</v>
      </c>
      <c r="D11" s="57">
        <v>7</v>
      </c>
      <c r="E11" s="57">
        <v>8</v>
      </c>
      <c r="F11" s="57">
        <v>6</v>
      </c>
      <c r="G11" s="57">
        <v>8</v>
      </c>
      <c r="H11" s="49">
        <f t="shared" si="0"/>
        <v>7.2</v>
      </c>
      <c r="I11" s="50">
        <f t="shared" si="4"/>
        <v>36</v>
      </c>
      <c r="J11" s="51">
        <f t="shared" si="5"/>
        <v>0.72</v>
      </c>
      <c r="K11" s="58">
        <v>9</v>
      </c>
      <c r="L11" s="58">
        <v>9</v>
      </c>
      <c r="M11" s="58">
        <v>9</v>
      </c>
      <c r="N11" s="58">
        <v>10</v>
      </c>
      <c r="O11" s="58">
        <v>10</v>
      </c>
      <c r="P11" s="49">
        <f t="shared" si="1"/>
        <v>9.4</v>
      </c>
      <c r="Q11" s="50">
        <f t="shared" si="6"/>
        <v>47</v>
      </c>
      <c r="R11" s="51">
        <f t="shared" si="7"/>
        <v>0.94</v>
      </c>
      <c r="S11" s="59">
        <v>9</v>
      </c>
      <c r="T11" s="59">
        <v>9</v>
      </c>
      <c r="U11" s="59">
        <v>9</v>
      </c>
      <c r="V11" s="59">
        <v>9</v>
      </c>
      <c r="W11" s="59">
        <v>10</v>
      </c>
      <c r="X11" s="49">
        <f t="shared" si="2"/>
        <v>9.1999999999999993</v>
      </c>
      <c r="Y11" s="50">
        <f t="shared" si="8"/>
        <v>46</v>
      </c>
      <c r="Z11" s="51">
        <f t="shared" si="9"/>
        <v>0.92</v>
      </c>
      <c r="AA11" s="60">
        <v>10</v>
      </c>
      <c r="AB11" s="60">
        <v>10</v>
      </c>
      <c r="AC11" s="60">
        <v>9</v>
      </c>
      <c r="AD11" s="60">
        <v>10</v>
      </c>
      <c r="AE11" s="60">
        <v>10</v>
      </c>
      <c r="AF11" s="49">
        <f t="shared" si="3"/>
        <v>9.8000000000000007</v>
      </c>
      <c r="AG11" s="50">
        <f t="shared" si="10"/>
        <v>49</v>
      </c>
      <c r="AH11" s="51">
        <f t="shared" si="11"/>
        <v>0.98</v>
      </c>
      <c r="AK11" s="62">
        <v>0</v>
      </c>
      <c r="AL11" s="63" t="e">
        <f>AM11/$C$2*1000*1000</f>
        <v>#DIV/0!</v>
      </c>
      <c r="AM11">
        <v>7.04</v>
      </c>
      <c r="AO11" s="62">
        <v>0</v>
      </c>
      <c r="AP11" s="63" t="e">
        <f>AQ11/$C$2*1000*1000</f>
        <v>#DIV/0!</v>
      </c>
      <c r="AQ11">
        <v>3.11</v>
      </c>
      <c r="AS11" s="62">
        <v>0</v>
      </c>
      <c r="AT11" s="63" t="e">
        <f>AU11/$C$2*1000*1000</f>
        <v>#DIV/0!</v>
      </c>
      <c r="AU11">
        <v>5</v>
      </c>
    </row>
    <row r="12" spans="1:47" x14ac:dyDescent="0.25">
      <c r="A12" s="61" t="s">
        <v>71</v>
      </c>
      <c r="B12" s="56">
        <v>3</v>
      </c>
      <c r="C12" s="57">
        <v>7</v>
      </c>
      <c r="D12" s="57">
        <v>7</v>
      </c>
      <c r="E12" s="57">
        <v>6</v>
      </c>
      <c r="F12" s="57">
        <v>6</v>
      </c>
      <c r="G12" s="57">
        <v>7</v>
      </c>
      <c r="H12" s="49">
        <f t="shared" si="0"/>
        <v>6.6</v>
      </c>
      <c r="I12" s="50">
        <f t="shared" si="4"/>
        <v>33</v>
      </c>
      <c r="J12" s="51">
        <f t="shared" si="5"/>
        <v>0.66</v>
      </c>
      <c r="K12" s="58">
        <v>9</v>
      </c>
      <c r="L12" s="58">
        <v>9</v>
      </c>
      <c r="M12" s="58">
        <v>9</v>
      </c>
      <c r="N12" s="58">
        <v>10</v>
      </c>
      <c r="O12" s="58">
        <v>10</v>
      </c>
      <c r="P12" s="49">
        <f t="shared" si="1"/>
        <v>9.4</v>
      </c>
      <c r="Q12" s="50">
        <f t="shared" si="6"/>
        <v>47</v>
      </c>
      <c r="R12" s="51">
        <f t="shared" si="7"/>
        <v>0.94</v>
      </c>
      <c r="S12" s="59">
        <v>9</v>
      </c>
      <c r="T12" s="59">
        <v>7</v>
      </c>
      <c r="U12" s="59">
        <v>9</v>
      </c>
      <c r="V12" s="59">
        <v>9</v>
      </c>
      <c r="W12" s="59">
        <v>10</v>
      </c>
      <c r="X12" s="49">
        <f t="shared" si="2"/>
        <v>8.8000000000000007</v>
      </c>
      <c r="Y12" s="50">
        <f t="shared" si="8"/>
        <v>44</v>
      </c>
      <c r="Z12" s="51">
        <f t="shared" si="9"/>
        <v>0.88</v>
      </c>
      <c r="AA12" s="60">
        <v>9</v>
      </c>
      <c r="AB12" s="60">
        <v>10</v>
      </c>
      <c r="AC12" s="60">
        <v>9</v>
      </c>
      <c r="AD12" s="60">
        <v>10</v>
      </c>
      <c r="AE12" s="60">
        <v>10</v>
      </c>
      <c r="AF12" s="49">
        <f t="shared" si="3"/>
        <v>9.6</v>
      </c>
      <c r="AG12" s="50">
        <f t="shared" si="10"/>
        <v>48</v>
      </c>
      <c r="AH12" s="51">
        <f t="shared" si="11"/>
        <v>0.96</v>
      </c>
      <c r="AK12" s="62">
        <v>1</v>
      </c>
      <c r="AL12" s="63" t="e">
        <f t="shared" ref="AL12:AL27" si="12">AM12/$C$2*1000*1000</f>
        <v>#DIV/0!</v>
      </c>
      <c r="AM12">
        <v>6.86</v>
      </c>
      <c r="AO12" s="62">
        <v>1</v>
      </c>
      <c r="AP12" s="63" t="e">
        <f t="shared" ref="AP12:AP28" si="13">AQ12/$C$2*1000*1000</f>
        <v>#DIV/0!</v>
      </c>
      <c r="AQ12">
        <v>3.02</v>
      </c>
      <c r="AS12" s="62">
        <v>1</v>
      </c>
      <c r="AT12" s="63" t="e">
        <f t="shared" ref="AT12:AT29" si="14">AU12/$C$2*1000*1000</f>
        <v>#DIV/0!</v>
      </c>
      <c r="AU12">
        <v>4.93</v>
      </c>
    </row>
    <row r="13" spans="1:47" x14ac:dyDescent="0.25">
      <c r="A13" s="55" t="s">
        <v>72</v>
      </c>
      <c r="B13" s="56">
        <v>4</v>
      </c>
      <c r="C13" s="57">
        <v>7</v>
      </c>
      <c r="D13" s="57">
        <v>7</v>
      </c>
      <c r="E13" s="57">
        <v>6</v>
      </c>
      <c r="F13" s="57">
        <v>6</v>
      </c>
      <c r="G13" s="57">
        <v>7</v>
      </c>
      <c r="H13" s="49">
        <f t="shared" si="0"/>
        <v>6.6</v>
      </c>
      <c r="I13" s="50">
        <f t="shared" si="4"/>
        <v>33</v>
      </c>
      <c r="J13" s="51">
        <f t="shared" si="5"/>
        <v>0.66</v>
      </c>
      <c r="K13" s="58">
        <v>8</v>
      </c>
      <c r="L13" s="58">
        <v>8</v>
      </c>
      <c r="M13" s="58">
        <v>9</v>
      </c>
      <c r="N13" s="58">
        <v>10</v>
      </c>
      <c r="O13" s="58">
        <v>7</v>
      </c>
      <c r="P13" s="49">
        <f t="shared" si="1"/>
        <v>8.4</v>
      </c>
      <c r="Q13" s="50">
        <f t="shared" si="6"/>
        <v>42</v>
      </c>
      <c r="R13" s="51">
        <f t="shared" si="7"/>
        <v>0.84</v>
      </c>
      <c r="S13" s="59">
        <v>4</v>
      </c>
      <c r="T13" s="59">
        <v>1</v>
      </c>
      <c r="U13" s="59">
        <v>3</v>
      </c>
      <c r="V13" s="59">
        <v>5</v>
      </c>
      <c r="W13" s="59">
        <v>8</v>
      </c>
      <c r="X13" s="49">
        <f t="shared" si="2"/>
        <v>4.2</v>
      </c>
      <c r="Y13" s="50">
        <f t="shared" si="8"/>
        <v>21</v>
      </c>
      <c r="Z13" s="51">
        <f t="shared" si="9"/>
        <v>0.42</v>
      </c>
      <c r="AA13" s="60">
        <v>9</v>
      </c>
      <c r="AB13" s="60">
        <v>10</v>
      </c>
      <c r="AC13" s="60">
        <v>9</v>
      </c>
      <c r="AD13" s="60">
        <v>10</v>
      </c>
      <c r="AE13" s="60">
        <v>10</v>
      </c>
      <c r="AF13" s="49">
        <f t="shared" si="3"/>
        <v>9.6</v>
      </c>
      <c r="AG13" s="50">
        <f t="shared" si="10"/>
        <v>48</v>
      </c>
      <c r="AH13" s="51">
        <f t="shared" si="11"/>
        <v>0.96</v>
      </c>
      <c r="AK13" s="62">
        <v>1.01</v>
      </c>
      <c r="AL13" s="63" t="e">
        <f t="shared" si="12"/>
        <v>#DIV/0!</v>
      </c>
      <c r="AM13">
        <v>0</v>
      </c>
      <c r="AO13" s="62">
        <v>1.01</v>
      </c>
      <c r="AP13" s="63" t="e">
        <f t="shared" si="13"/>
        <v>#DIV/0!</v>
      </c>
      <c r="AQ13">
        <v>0</v>
      </c>
      <c r="AS13" s="62">
        <v>1.01</v>
      </c>
      <c r="AT13" s="63" t="e">
        <f t="shared" si="14"/>
        <v>#DIV/0!</v>
      </c>
      <c r="AU13">
        <v>0</v>
      </c>
    </row>
    <row r="14" spans="1:47" x14ac:dyDescent="0.25">
      <c r="A14" s="55" t="s">
        <v>73</v>
      </c>
      <c r="B14" s="56">
        <v>5</v>
      </c>
      <c r="C14" s="57">
        <v>7</v>
      </c>
      <c r="D14" s="57">
        <v>6</v>
      </c>
      <c r="E14" s="57">
        <v>6</v>
      </c>
      <c r="F14" s="57">
        <v>6</v>
      </c>
      <c r="G14" s="57">
        <v>7</v>
      </c>
      <c r="H14" s="49">
        <f t="shared" si="0"/>
        <v>6.4</v>
      </c>
      <c r="I14" s="50">
        <f t="shared" si="4"/>
        <v>32</v>
      </c>
      <c r="J14" s="51">
        <f t="shared" si="5"/>
        <v>0.64</v>
      </c>
      <c r="K14" s="58">
        <v>8</v>
      </c>
      <c r="L14" s="58">
        <v>8</v>
      </c>
      <c r="M14" s="58">
        <v>9</v>
      </c>
      <c r="N14" s="58">
        <v>9</v>
      </c>
      <c r="O14" s="58">
        <v>7</v>
      </c>
      <c r="P14" s="49">
        <f t="shared" si="1"/>
        <v>8.1999999999999993</v>
      </c>
      <c r="Q14" s="50">
        <f t="shared" si="6"/>
        <v>41</v>
      </c>
      <c r="R14" s="51">
        <f t="shared" si="7"/>
        <v>0.82</v>
      </c>
      <c r="S14" s="59">
        <v>4</v>
      </c>
      <c r="T14" s="59">
        <v>1</v>
      </c>
      <c r="U14" s="59">
        <v>3</v>
      </c>
      <c r="V14" s="59">
        <v>4</v>
      </c>
      <c r="W14" s="59">
        <v>8</v>
      </c>
      <c r="X14" s="49">
        <f t="shared" si="2"/>
        <v>4</v>
      </c>
      <c r="Y14" s="50">
        <f t="shared" si="8"/>
        <v>20</v>
      </c>
      <c r="Z14" s="51">
        <f t="shared" si="9"/>
        <v>0.4</v>
      </c>
      <c r="AA14" s="60">
        <v>9</v>
      </c>
      <c r="AB14" s="60">
        <v>10</v>
      </c>
      <c r="AC14" s="60">
        <v>8</v>
      </c>
      <c r="AD14" s="60">
        <v>10</v>
      </c>
      <c r="AE14" s="60">
        <v>10</v>
      </c>
      <c r="AF14" s="49">
        <f t="shared" si="3"/>
        <v>9.4</v>
      </c>
      <c r="AG14" s="50">
        <f t="shared" si="10"/>
        <v>47</v>
      </c>
      <c r="AH14" s="51">
        <f t="shared" si="11"/>
        <v>0.94</v>
      </c>
      <c r="AK14" s="62">
        <v>2</v>
      </c>
      <c r="AL14" s="63" t="e">
        <f t="shared" si="12"/>
        <v>#DIV/0!</v>
      </c>
      <c r="AM14">
        <v>0</v>
      </c>
      <c r="AO14" s="62">
        <v>2</v>
      </c>
      <c r="AP14" s="63" t="e">
        <f t="shared" si="13"/>
        <v>#DIV/0!</v>
      </c>
      <c r="AQ14">
        <v>0</v>
      </c>
      <c r="AS14" s="62">
        <v>2</v>
      </c>
      <c r="AT14" s="63" t="e">
        <f t="shared" si="14"/>
        <v>#DIV/0!</v>
      </c>
      <c r="AU14">
        <v>0</v>
      </c>
    </row>
    <row r="15" spans="1:47" x14ac:dyDescent="0.25">
      <c r="A15" s="61" t="s">
        <v>74</v>
      </c>
      <c r="B15" s="56">
        <v>6</v>
      </c>
      <c r="C15" s="57">
        <v>7</v>
      </c>
      <c r="D15" s="57">
        <v>6</v>
      </c>
      <c r="E15" s="57">
        <v>6</v>
      </c>
      <c r="F15" s="57">
        <v>6</v>
      </c>
      <c r="G15" s="57">
        <v>7</v>
      </c>
      <c r="H15" s="49">
        <f t="shared" si="0"/>
        <v>6.4</v>
      </c>
      <c r="I15" s="50">
        <f t="shared" si="4"/>
        <v>32</v>
      </c>
      <c r="J15" s="51">
        <f t="shared" si="5"/>
        <v>0.64</v>
      </c>
      <c r="K15" s="58">
        <v>8</v>
      </c>
      <c r="L15" s="58">
        <v>8</v>
      </c>
      <c r="M15" s="58">
        <v>9</v>
      </c>
      <c r="N15" s="58">
        <v>9</v>
      </c>
      <c r="O15" s="58">
        <v>7</v>
      </c>
      <c r="P15" s="49">
        <f t="shared" si="1"/>
        <v>8.1999999999999993</v>
      </c>
      <c r="Q15" s="50">
        <f t="shared" si="6"/>
        <v>41</v>
      </c>
      <c r="R15" s="51">
        <f t="shared" si="7"/>
        <v>0.82</v>
      </c>
      <c r="S15" s="59">
        <v>4</v>
      </c>
      <c r="T15" s="59">
        <v>1</v>
      </c>
      <c r="U15" s="59">
        <v>3</v>
      </c>
      <c r="V15" s="59">
        <v>4</v>
      </c>
      <c r="W15" s="59">
        <v>8</v>
      </c>
      <c r="X15" s="49">
        <f t="shared" si="2"/>
        <v>4</v>
      </c>
      <c r="Y15" s="50">
        <f t="shared" si="8"/>
        <v>20</v>
      </c>
      <c r="Z15" s="51">
        <f t="shared" si="9"/>
        <v>0.4</v>
      </c>
      <c r="AA15" s="60">
        <v>9</v>
      </c>
      <c r="AB15" s="60">
        <v>10</v>
      </c>
      <c r="AC15" s="60">
        <v>8</v>
      </c>
      <c r="AD15" s="60">
        <v>10</v>
      </c>
      <c r="AE15" s="60">
        <v>10</v>
      </c>
      <c r="AF15" s="49">
        <f t="shared" si="3"/>
        <v>9.4</v>
      </c>
      <c r="AG15" s="50">
        <f t="shared" si="10"/>
        <v>47</v>
      </c>
      <c r="AH15" s="51">
        <f t="shared" si="11"/>
        <v>0.94</v>
      </c>
      <c r="AK15" s="62">
        <v>2.0099999999999998</v>
      </c>
      <c r="AL15" s="63" t="e">
        <f t="shared" si="12"/>
        <v>#DIV/0!</v>
      </c>
      <c r="AM15">
        <v>5.27</v>
      </c>
      <c r="AO15" s="62">
        <v>3</v>
      </c>
      <c r="AP15" s="63" t="e">
        <f t="shared" si="13"/>
        <v>#DIV/0!</v>
      </c>
      <c r="AQ15">
        <v>0</v>
      </c>
      <c r="AS15" s="62">
        <v>2.0099999999999998</v>
      </c>
      <c r="AT15" s="63" t="e">
        <f t="shared" si="14"/>
        <v>#DIV/0!</v>
      </c>
      <c r="AU15">
        <v>5.1100000000000003</v>
      </c>
    </row>
    <row r="16" spans="1:47" x14ac:dyDescent="0.25">
      <c r="A16" s="55" t="s">
        <v>75</v>
      </c>
      <c r="B16" s="56">
        <v>7</v>
      </c>
      <c r="C16" s="57">
        <v>7</v>
      </c>
      <c r="D16" s="57">
        <v>6</v>
      </c>
      <c r="E16" s="57">
        <v>5</v>
      </c>
      <c r="F16" s="57">
        <v>5</v>
      </c>
      <c r="G16" s="57">
        <v>7</v>
      </c>
      <c r="H16" s="49">
        <f t="shared" si="0"/>
        <v>6</v>
      </c>
      <c r="I16" s="50">
        <f t="shared" si="4"/>
        <v>30</v>
      </c>
      <c r="J16" s="51">
        <f t="shared" si="5"/>
        <v>0.6</v>
      </c>
      <c r="K16" s="58">
        <v>8</v>
      </c>
      <c r="L16" s="58">
        <v>6</v>
      </c>
      <c r="M16" s="58">
        <v>9</v>
      </c>
      <c r="N16" s="58">
        <v>9</v>
      </c>
      <c r="O16" s="58">
        <v>6</v>
      </c>
      <c r="P16" s="49">
        <f t="shared" si="1"/>
        <v>7.6</v>
      </c>
      <c r="Q16" s="50">
        <f t="shared" si="6"/>
        <v>38</v>
      </c>
      <c r="R16" s="51">
        <f t="shared" si="7"/>
        <v>0.76</v>
      </c>
      <c r="S16" s="59">
        <v>4</v>
      </c>
      <c r="T16" s="59">
        <v>1</v>
      </c>
      <c r="U16" s="59">
        <v>3</v>
      </c>
      <c r="V16" s="59">
        <v>3</v>
      </c>
      <c r="W16" s="59">
        <v>7</v>
      </c>
      <c r="X16" s="49">
        <f t="shared" si="2"/>
        <v>3.6</v>
      </c>
      <c r="Y16" s="50">
        <f t="shared" si="8"/>
        <v>18</v>
      </c>
      <c r="Z16" s="51">
        <f t="shared" si="9"/>
        <v>0.36</v>
      </c>
      <c r="AA16" s="60">
        <v>9</v>
      </c>
      <c r="AB16" s="60">
        <v>10</v>
      </c>
      <c r="AC16" s="60">
        <v>8</v>
      </c>
      <c r="AD16" s="60">
        <v>10</v>
      </c>
      <c r="AE16" s="60">
        <v>10</v>
      </c>
      <c r="AF16" s="49">
        <f t="shared" si="3"/>
        <v>9.4</v>
      </c>
      <c r="AG16" s="50">
        <f t="shared" si="10"/>
        <v>47</v>
      </c>
      <c r="AH16" s="51">
        <f t="shared" si="11"/>
        <v>0.94</v>
      </c>
      <c r="AK16" s="62">
        <v>3</v>
      </c>
      <c r="AL16" s="63" t="e">
        <f t="shared" si="12"/>
        <v>#DIV/0!</v>
      </c>
      <c r="AM16">
        <v>5.24</v>
      </c>
      <c r="AO16" s="62">
        <v>3.01</v>
      </c>
      <c r="AP16" s="63" t="e">
        <f t="shared" si="13"/>
        <v>#DIV/0!</v>
      </c>
      <c r="AQ16">
        <v>4.6900000000000004</v>
      </c>
      <c r="AS16" s="62">
        <v>3</v>
      </c>
      <c r="AT16" s="63" t="e">
        <f t="shared" si="14"/>
        <v>#DIV/0!</v>
      </c>
      <c r="AU16">
        <v>5.23</v>
      </c>
    </row>
    <row r="17" spans="1:47" x14ac:dyDescent="0.25">
      <c r="A17" s="55" t="s">
        <v>76</v>
      </c>
      <c r="B17" s="56">
        <v>8</v>
      </c>
      <c r="C17" s="57">
        <v>7</v>
      </c>
      <c r="D17" s="57">
        <v>6</v>
      </c>
      <c r="E17" s="57">
        <v>5</v>
      </c>
      <c r="F17" s="57">
        <v>5</v>
      </c>
      <c r="G17" s="57">
        <v>7</v>
      </c>
      <c r="H17" s="49">
        <f t="shared" si="0"/>
        <v>6</v>
      </c>
      <c r="I17" s="50">
        <f t="shared" si="4"/>
        <v>30</v>
      </c>
      <c r="J17" s="51">
        <f t="shared" si="5"/>
        <v>0.6</v>
      </c>
      <c r="K17" s="58">
        <v>8</v>
      </c>
      <c r="L17" s="58">
        <v>5</v>
      </c>
      <c r="M17" s="58">
        <v>9</v>
      </c>
      <c r="N17" s="58">
        <v>9</v>
      </c>
      <c r="O17" s="58">
        <v>6</v>
      </c>
      <c r="P17" s="49">
        <f t="shared" si="1"/>
        <v>7.4</v>
      </c>
      <c r="Q17" s="50">
        <f t="shared" si="6"/>
        <v>37</v>
      </c>
      <c r="R17" s="51">
        <f t="shared" si="7"/>
        <v>0.74</v>
      </c>
      <c r="S17" s="59">
        <v>4</v>
      </c>
      <c r="T17" s="59">
        <v>1</v>
      </c>
      <c r="U17" s="59">
        <v>3</v>
      </c>
      <c r="V17" s="59">
        <v>3</v>
      </c>
      <c r="W17" s="59">
        <v>7</v>
      </c>
      <c r="X17" s="49">
        <f t="shared" si="2"/>
        <v>3.6</v>
      </c>
      <c r="Y17" s="50">
        <f t="shared" si="8"/>
        <v>18</v>
      </c>
      <c r="Z17" s="51">
        <f t="shared" si="9"/>
        <v>0.36</v>
      </c>
      <c r="AA17" s="60">
        <v>9</v>
      </c>
      <c r="AB17" s="60">
        <v>10</v>
      </c>
      <c r="AC17" s="60">
        <v>7</v>
      </c>
      <c r="AD17" s="60">
        <v>10</v>
      </c>
      <c r="AE17" s="60">
        <v>10</v>
      </c>
      <c r="AF17" s="49">
        <f t="shared" si="3"/>
        <v>9.1999999999999993</v>
      </c>
      <c r="AG17" s="50">
        <f t="shared" si="10"/>
        <v>46</v>
      </c>
      <c r="AH17" s="51">
        <f t="shared" si="11"/>
        <v>0.92</v>
      </c>
      <c r="AK17" s="62">
        <v>3.01</v>
      </c>
      <c r="AL17" s="63" t="e">
        <f t="shared" si="12"/>
        <v>#DIV/0!</v>
      </c>
      <c r="AM17">
        <v>0</v>
      </c>
      <c r="AO17" s="62">
        <v>4</v>
      </c>
      <c r="AP17" s="63" t="e">
        <f t="shared" si="13"/>
        <v>#DIV/0!</v>
      </c>
      <c r="AQ17">
        <v>5.32</v>
      </c>
      <c r="AS17" s="62">
        <v>3.01</v>
      </c>
      <c r="AT17" s="63" t="e">
        <f t="shared" si="14"/>
        <v>#DIV/0!</v>
      </c>
      <c r="AU17">
        <v>10.39</v>
      </c>
    </row>
    <row r="18" spans="1:47" x14ac:dyDescent="0.25">
      <c r="A18" s="61" t="s">
        <v>77</v>
      </c>
      <c r="B18" s="56">
        <v>9</v>
      </c>
      <c r="C18" s="57">
        <v>5</v>
      </c>
      <c r="D18" s="57">
        <v>0</v>
      </c>
      <c r="E18" s="57">
        <v>2</v>
      </c>
      <c r="F18" s="57">
        <v>0</v>
      </c>
      <c r="G18" s="57">
        <v>2</v>
      </c>
      <c r="H18" s="49">
        <f t="shared" si="0"/>
        <v>1.8</v>
      </c>
      <c r="I18" s="50">
        <f t="shared" si="4"/>
        <v>9</v>
      </c>
      <c r="J18" s="51">
        <f t="shared" si="5"/>
        <v>0.18</v>
      </c>
      <c r="K18" s="58">
        <v>6</v>
      </c>
      <c r="L18" s="58">
        <v>4</v>
      </c>
      <c r="M18" s="58">
        <v>7</v>
      </c>
      <c r="N18" s="58">
        <v>6</v>
      </c>
      <c r="O18" s="58">
        <v>5</v>
      </c>
      <c r="P18" s="49">
        <f t="shared" si="1"/>
        <v>5.6</v>
      </c>
      <c r="Q18" s="50">
        <f t="shared" si="6"/>
        <v>28</v>
      </c>
      <c r="R18" s="51">
        <f t="shared" si="7"/>
        <v>0.56000000000000005</v>
      </c>
      <c r="S18" s="59">
        <v>3</v>
      </c>
      <c r="T18" s="59">
        <v>1</v>
      </c>
      <c r="U18" s="59">
        <v>3</v>
      </c>
      <c r="V18" s="59">
        <v>3</v>
      </c>
      <c r="W18" s="59">
        <v>6</v>
      </c>
      <c r="X18" s="49">
        <f t="shared" si="2"/>
        <v>3.2</v>
      </c>
      <c r="Y18" s="50">
        <f t="shared" si="8"/>
        <v>16</v>
      </c>
      <c r="Z18" s="51">
        <f t="shared" si="9"/>
        <v>0.32</v>
      </c>
      <c r="AA18" s="60">
        <v>9</v>
      </c>
      <c r="AB18" s="60">
        <v>10</v>
      </c>
      <c r="AC18" s="60">
        <v>7</v>
      </c>
      <c r="AD18" s="60">
        <v>10</v>
      </c>
      <c r="AE18" s="60">
        <v>10</v>
      </c>
      <c r="AF18" s="49">
        <f t="shared" si="3"/>
        <v>9.1999999999999993</v>
      </c>
      <c r="AG18" s="50">
        <f t="shared" si="10"/>
        <v>46</v>
      </c>
      <c r="AH18" s="51">
        <f t="shared" si="11"/>
        <v>0.92</v>
      </c>
      <c r="AK18" s="62">
        <v>4</v>
      </c>
      <c r="AL18" s="63" t="e">
        <f t="shared" si="12"/>
        <v>#DIV/0!</v>
      </c>
      <c r="AM18">
        <v>0</v>
      </c>
      <c r="AO18" s="62">
        <v>4.01</v>
      </c>
      <c r="AP18" s="63" t="e">
        <f t="shared" si="13"/>
        <v>#DIV/0!</v>
      </c>
      <c r="AQ18">
        <v>0</v>
      </c>
      <c r="AS18" s="62">
        <v>4</v>
      </c>
      <c r="AT18" s="63" t="e">
        <f t="shared" si="14"/>
        <v>#DIV/0!</v>
      </c>
      <c r="AU18">
        <v>10.63</v>
      </c>
    </row>
    <row r="19" spans="1:47" x14ac:dyDescent="0.25">
      <c r="A19" s="55" t="s">
        <v>78</v>
      </c>
      <c r="B19" s="56">
        <v>10</v>
      </c>
      <c r="C19" s="57">
        <v>5</v>
      </c>
      <c r="D19" s="57">
        <v>0</v>
      </c>
      <c r="E19" s="57">
        <v>2</v>
      </c>
      <c r="F19" s="57">
        <v>0</v>
      </c>
      <c r="G19" s="57">
        <v>2</v>
      </c>
      <c r="H19" s="49">
        <f t="shared" si="0"/>
        <v>1.8</v>
      </c>
      <c r="I19" s="50">
        <f t="shared" si="4"/>
        <v>9</v>
      </c>
      <c r="J19" s="51">
        <f t="shared" si="5"/>
        <v>0.18</v>
      </c>
      <c r="K19" s="58">
        <v>6</v>
      </c>
      <c r="L19" s="58">
        <v>3</v>
      </c>
      <c r="M19" s="58">
        <v>7</v>
      </c>
      <c r="N19" s="58">
        <v>6</v>
      </c>
      <c r="O19" s="58">
        <v>5</v>
      </c>
      <c r="P19" s="49">
        <f t="shared" si="1"/>
        <v>5.4</v>
      </c>
      <c r="Q19" s="50">
        <f t="shared" si="6"/>
        <v>27</v>
      </c>
      <c r="R19" s="51">
        <f t="shared" si="7"/>
        <v>0.54</v>
      </c>
      <c r="S19" s="59">
        <v>2</v>
      </c>
      <c r="T19" s="59">
        <v>1</v>
      </c>
      <c r="U19" s="59">
        <v>3</v>
      </c>
      <c r="V19" s="59">
        <v>3</v>
      </c>
      <c r="W19" s="59">
        <v>6</v>
      </c>
      <c r="X19" s="49">
        <f t="shared" si="2"/>
        <v>3</v>
      </c>
      <c r="Y19" s="50">
        <f t="shared" si="8"/>
        <v>15</v>
      </c>
      <c r="Z19" s="51">
        <f t="shared" si="9"/>
        <v>0.3</v>
      </c>
      <c r="AA19" s="60">
        <v>9</v>
      </c>
      <c r="AB19" s="60">
        <v>10</v>
      </c>
      <c r="AC19" s="60">
        <v>7</v>
      </c>
      <c r="AD19" s="60">
        <v>10</v>
      </c>
      <c r="AE19" s="60">
        <v>10</v>
      </c>
      <c r="AF19" s="49">
        <f t="shared" si="3"/>
        <v>9.1999999999999993</v>
      </c>
      <c r="AG19" s="50">
        <f t="shared" si="10"/>
        <v>46</v>
      </c>
      <c r="AH19" s="51">
        <f t="shared" si="11"/>
        <v>0.92</v>
      </c>
      <c r="AK19" s="62">
        <v>4.01</v>
      </c>
      <c r="AL19" s="63" t="e">
        <f t="shared" si="12"/>
        <v>#DIV/0!</v>
      </c>
      <c r="AM19">
        <v>3.16</v>
      </c>
      <c r="AO19" s="62">
        <v>5</v>
      </c>
      <c r="AP19" s="63" t="e">
        <f t="shared" si="13"/>
        <v>#DIV/0!</v>
      </c>
      <c r="AQ19">
        <v>0</v>
      </c>
      <c r="AS19" s="62">
        <v>4.01</v>
      </c>
      <c r="AT19" s="63" t="e">
        <f t="shared" si="14"/>
        <v>#DIV/0!</v>
      </c>
      <c r="AU19">
        <v>0</v>
      </c>
    </row>
    <row r="20" spans="1:47" x14ac:dyDescent="0.25">
      <c r="AK20" s="62">
        <v>5</v>
      </c>
      <c r="AL20" s="63" t="e">
        <f t="shared" si="12"/>
        <v>#DIV/0!</v>
      </c>
      <c r="AM20">
        <v>3.27</v>
      </c>
      <c r="AO20" s="62">
        <v>6</v>
      </c>
      <c r="AP20" s="63" t="e">
        <f t="shared" si="13"/>
        <v>#DIV/0!</v>
      </c>
      <c r="AQ20">
        <v>0.13</v>
      </c>
      <c r="AS20" s="62">
        <v>5</v>
      </c>
      <c r="AT20" s="63" t="e">
        <f t="shared" si="14"/>
        <v>#DIV/0!</v>
      </c>
      <c r="AU20">
        <v>0</v>
      </c>
    </row>
    <row r="21" spans="1:47" x14ac:dyDescent="0.25">
      <c r="AK21" s="62">
        <v>6</v>
      </c>
      <c r="AL21" s="63" t="e">
        <f t="shared" si="12"/>
        <v>#DIV/0!</v>
      </c>
      <c r="AM21">
        <v>3.16</v>
      </c>
      <c r="AO21" s="62">
        <v>6.01</v>
      </c>
      <c r="AP21" s="63" t="e">
        <f t="shared" si="13"/>
        <v>#DIV/0!</v>
      </c>
      <c r="AQ21">
        <v>7.38</v>
      </c>
      <c r="AS21" s="62">
        <v>6</v>
      </c>
      <c r="AT21" s="63" t="e">
        <f t="shared" si="14"/>
        <v>#DIV/0!</v>
      </c>
      <c r="AU21">
        <v>0</v>
      </c>
    </row>
    <row r="22" spans="1:47" x14ac:dyDescent="0.25">
      <c r="B22" s="124" t="s">
        <v>39</v>
      </c>
      <c r="C22" s="125"/>
      <c r="D22" s="125"/>
      <c r="E22" s="125"/>
      <c r="F22" s="125"/>
      <c r="G22" s="125"/>
      <c r="H22" s="126"/>
      <c r="K22" s="127" t="s">
        <v>40</v>
      </c>
      <c r="L22" s="128"/>
      <c r="M22" s="128"/>
      <c r="N22" s="128"/>
      <c r="O22" s="128"/>
      <c r="P22" s="128"/>
      <c r="Q22" s="129"/>
      <c r="S22" s="130" t="s">
        <v>41</v>
      </c>
      <c r="T22" s="131"/>
      <c r="U22" s="131"/>
      <c r="V22" s="131"/>
      <c r="W22" s="131"/>
      <c r="X22" s="131"/>
      <c r="Y22" s="132"/>
      <c r="AA22" s="133" t="s">
        <v>42</v>
      </c>
      <c r="AB22" s="134"/>
      <c r="AC22" s="134"/>
      <c r="AD22" s="134"/>
      <c r="AE22" s="134"/>
      <c r="AF22" s="134"/>
      <c r="AG22" s="135"/>
      <c r="AK22" s="62">
        <v>7</v>
      </c>
      <c r="AL22" s="63" t="e">
        <f t="shared" si="12"/>
        <v>#DIV/0!</v>
      </c>
      <c r="AM22">
        <v>3.14</v>
      </c>
      <c r="AO22" s="62">
        <v>7</v>
      </c>
      <c r="AP22" s="63" t="e">
        <f t="shared" si="13"/>
        <v>#DIV/0!</v>
      </c>
      <c r="AQ22">
        <v>7.17</v>
      </c>
      <c r="AS22" s="62">
        <v>6.01</v>
      </c>
      <c r="AT22" s="63" t="e">
        <f t="shared" si="14"/>
        <v>#DIV/0!</v>
      </c>
      <c r="AU22">
        <v>4.22</v>
      </c>
    </row>
    <row r="23" spans="1:47" x14ac:dyDescent="0.25">
      <c r="B23" s="43" t="s">
        <v>66</v>
      </c>
      <c r="C23" t="s">
        <v>79</v>
      </c>
      <c r="D23" t="s">
        <v>80</v>
      </c>
      <c r="K23" s="43" t="s">
        <v>66</v>
      </c>
      <c r="L23" t="s">
        <v>79</v>
      </c>
      <c r="M23" t="s">
        <v>80</v>
      </c>
      <c r="S23" s="43" t="s">
        <v>66</v>
      </c>
      <c r="T23" t="s">
        <v>79</v>
      </c>
      <c r="U23" t="s">
        <v>80</v>
      </c>
      <c r="AA23" s="43" t="s">
        <v>66</v>
      </c>
      <c r="AB23" t="s">
        <v>79</v>
      </c>
      <c r="AC23" t="s">
        <v>80</v>
      </c>
      <c r="AK23" s="62">
        <v>8</v>
      </c>
      <c r="AL23" s="63" t="e">
        <f t="shared" si="12"/>
        <v>#DIV/0!</v>
      </c>
      <c r="AM23">
        <v>3.15</v>
      </c>
      <c r="AO23" s="62">
        <v>7.01</v>
      </c>
      <c r="AP23" s="63" t="e">
        <f t="shared" si="13"/>
        <v>#DIV/0!</v>
      </c>
      <c r="AQ23">
        <v>0</v>
      </c>
      <c r="AS23" s="62">
        <v>7</v>
      </c>
      <c r="AT23" s="63" t="e">
        <f t="shared" si="14"/>
        <v>#DIV/0!</v>
      </c>
      <c r="AU23">
        <v>4.1900000000000004</v>
      </c>
    </row>
    <row r="24" spans="1:47" x14ac:dyDescent="0.25">
      <c r="B24" s="47">
        <v>0</v>
      </c>
      <c r="C24">
        <v>50</v>
      </c>
      <c r="D24">
        <v>50</v>
      </c>
      <c r="K24" s="47">
        <v>0</v>
      </c>
      <c r="L24">
        <v>50</v>
      </c>
      <c r="M24">
        <v>50</v>
      </c>
      <c r="S24" s="47">
        <v>0</v>
      </c>
      <c r="T24">
        <v>50</v>
      </c>
      <c r="U24">
        <v>50</v>
      </c>
      <c r="AA24" s="47">
        <v>0</v>
      </c>
      <c r="AB24">
        <v>50</v>
      </c>
      <c r="AC24">
        <v>50</v>
      </c>
      <c r="AK24" s="62">
        <v>8.01</v>
      </c>
      <c r="AL24" s="63" t="e">
        <f t="shared" si="12"/>
        <v>#DIV/0!</v>
      </c>
      <c r="AM24">
        <v>9.25</v>
      </c>
      <c r="AO24" s="62">
        <v>8</v>
      </c>
      <c r="AP24" s="63" t="e">
        <f t="shared" si="13"/>
        <v>#DIV/0!</v>
      </c>
      <c r="AQ24">
        <v>0</v>
      </c>
      <c r="AS24" s="62">
        <v>7.01</v>
      </c>
      <c r="AT24" s="63" t="e">
        <f t="shared" si="14"/>
        <v>#DIV/0!</v>
      </c>
      <c r="AU24">
        <v>0</v>
      </c>
    </row>
    <row r="25" spans="1:47" x14ac:dyDescent="0.25">
      <c r="B25" s="56">
        <v>1</v>
      </c>
      <c r="C25">
        <v>39</v>
      </c>
      <c r="D25">
        <v>50</v>
      </c>
      <c r="K25" s="56">
        <v>1</v>
      </c>
      <c r="L25">
        <v>47</v>
      </c>
      <c r="M25">
        <v>50</v>
      </c>
      <c r="S25" s="56">
        <v>1</v>
      </c>
      <c r="T25">
        <v>48</v>
      </c>
      <c r="U25">
        <v>50</v>
      </c>
      <c r="AA25" s="56">
        <v>1</v>
      </c>
      <c r="AB25">
        <v>50</v>
      </c>
      <c r="AC25">
        <v>50</v>
      </c>
      <c r="AK25" s="62">
        <v>9</v>
      </c>
      <c r="AL25" s="63" t="e">
        <f t="shared" si="12"/>
        <v>#DIV/0!</v>
      </c>
      <c r="AM25">
        <v>9.1999999999999993</v>
      </c>
      <c r="AO25" s="62">
        <v>8.01</v>
      </c>
      <c r="AP25" s="63" t="e">
        <f t="shared" si="13"/>
        <v>#DIV/0!</v>
      </c>
      <c r="AQ25">
        <v>9.3800000000000008</v>
      </c>
      <c r="AS25" s="62">
        <v>8</v>
      </c>
      <c r="AT25" s="63" t="e">
        <f t="shared" si="14"/>
        <v>#DIV/0!</v>
      </c>
      <c r="AU25">
        <v>0</v>
      </c>
    </row>
    <row r="26" spans="1:47" x14ac:dyDescent="0.25">
      <c r="B26" s="56">
        <v>2</v>
      </c>
      <c r="C26">
        <v>36</v>
      </c>
      <c r="D26">
        <v>39</v>
      </c>
      <c r="K26" s="56">
        <v>2</v>
      </c>
      <c r="L26">
        <v>47</v>
      </c>
      <c r="M26">
        <v>47</v>
      </c>
      <c r="S26" s="56">
        <v>2</v>
      </c>
      <c r="T26">
        <v>46</v>
      </c>
      <c r="U26">
        <v>48</v>
      </c>
      <c r="AA26" s="56">
        <v>2</v>
      </c>
      <c r="AB26">
        <v>49</v>
      </c>
      <c r="AC26">
        <v>50</v>
      </c>
      <c r="AK26" s="62">
        <v>9.01</v>
      </c>
      <c r="AL26" s="63" t="e">
        <f t="shared" si="12"/>
        <v>#DIV/0!</v>
      </c>
      <c r="AM26">
        <v>0</v>
      </c>
      <c r="AO26" s="62">
        <v>9</v>
      </c>
      <c r="AP26" s="63" t="e">
        <f t="shared" si="13"/>
        <v>#DIV/0!</v>
      </c>
      <c r="AQ26">
        <v>9.26</v>
      </c>
      <c r="AS26" s="62">
        <v>8.01</v>
      </c>
      <c r="AT26" s="63" t="e">
        <f t="shared" si="14"/>
        <v>#DIV/0!</v>
      </c>
      <c r="AU26">
        <v>9.33</v>
      </c>
    </row>
    <row r="27" spans="1:47" x14ac:dyDescent="0.25">
      <c r="B27" s="56">
        <v>3</v>
      </c>
      <c r="C27">
        <v>33</v>
      </c>
      <c r="D27">
        <v>36</v>
      </c>
      <c r="K27" s="56">
        <v>3</v>
      </c>
      <c r="L27">
        <v>47</v>
      </c>
      <c r="M27">
        <v>47</v>
      </c>
      <c r="S27" s="56">
        <v>3</v>
      </c>
      <c r="T27">
        <v>44</v>
      </c>
      <c r="U27">
        <v>46</v>
      </c>
      <c r="AA27" s="56">
        <v>3</v>
      </c>
      <c r="AB27">
        <v>48</v>
      </c>
      <c r="AC27">
        <v>49</v>
      </c>
      <c r="AK27" s="62">
        <v>10</v>
      </c>
      <c r="AL27" s="63" t="e">
        <f t="shared" si="12"/>
        <v>#DIV/0!</v>
      </c>
      <c r="AM27">
        <v>0</v>
      </c>
      <c r="AO27" s="62">
        <v>9.01</v>
      </c>
      <c r="AP27" s="63" t="e">
        <f t="shared" si="13"/>
        <v>#DIV/0!</v>
      </c>
      <c r="AQ27">
        <v>0</v>
      </c>
      <c r="AS27" s="62">
        <v>9</v>
      </c>
      <c r="AT27" s="63" t="e">
        <f t="shared" si="14"/>
        <v>#DIV/0!</v>
      </c>
      <c r="AU27">
        <v>9.2799999999999994</v>
      </c>
    </row>
    <row r="28" spans="1:47" x14ac:dyDescent="0.25">
      <c r="B28" s="56">
        <v>4</v>
      </c>
      <c r="C28">
        <v>33</v>
      </c>
      <c r="D28">
        <v>33</v>
      </c>
      <c r="K28" s="56">
        <v>4</v>
      </c>
      <c r="L28">
        <v>42</v>
      </c>
      <c r="M28">
        <v>47</v>
      </c>
      <c r="S28" s="56">
        <v>4</v>
      </c>
      <c r="T28">
        <v>21</v>
      </c>
      <c r="U28">
        <v>44</v>
      </c>
      <c r="AA28" s="56">
        <v>4</v>
      </c>
      <c r="AB28">
        <v>48</v>
      </c>
      <c r="AC28">
        <v>48</v>
      </c>
      <c r="AO28" s="62">
        <v>10</v>
      </c>
      <c r="AP28" s="63" t="e">
        <f t="shared" si="13"/>
        <v>#DIV/0!</v>
      </c>
      <c r="AQ28">
        <v>0</v>
      </c>
      <c r="AS28" s="62">
        <v>9.01</v>
      </c>
      <c r="AT28" s="63" t="e">
        <f t="shared" si="14"/>
        <v>#DIV/0!</v>
      </c>
      <c r="AU28">
        <v>0</v>
      </c>
    </row>
    <row r="29" spans="1:47" x14ac:dyDescent="0.25">
      <c r="B29" s="56">
        <v>5</v>
      </c>
      <c r="C29">
        <v>32</v>
      </c>
      <c r="D29">
        <v>33</v>
      </c>
      <c r="K29" s="56">
        <v>5</v>
      </c>
      <c r="L29">
        <v>41</v>
      </c>
      <c r="M29">
        <v>42</v>
      </c>
      <c r="S29" s="56">
        <v>5</v>
      </c>
      <c r="T29">
        <v>20</v>
      </c>
      <c r="U29">
        <v>21</v>
      </c>
      <c r="AA29" s="56">
        <v>5</v>
      </c>
      <c r="AB29">
        <v>47</v>
      </c>
      <c r="AC29">
        <v>48</v>
      </c>
      <c r="AS29" s="62">
        <v>10</v>
      </c>
      <c r="AT29" s="63" t="e">
        <f t="shared" si="14"/>
        <v>#DIV/0!</v>
      </c>
      <c r="AU29">
        <v>0</v>
      </c>
    </row>
    <row r="30" spans="1:47" x14ac:dyDescent="0.25">
      <c r="B30" s="56">
        <v>6</v>
      </c>
      <c r="C30">
        <v>32</v>
      </c>
      <c r="D30">
        <v>32</v>
      </c>
      <c r="K30" s="56">
        <v>6</v>
      </c>
      <c r="L30">
        <v>41</v>
      </c>
      <c r="M30">
        <v>41</v>
      </c>
      <c r="S30" s="56">
        <v>6</v>
      </c>
      <c r="T30">
        <v>20</v>
      </c>
      <c r="U30">
        <v>20</v>
      </c>
      <c r="AA30" s="56">
        <v>6</v>
      </c>
      <c r="AB30">
        <v>47</v>
      </c>
      <c r="AC30">
        <v>47</v>
      </c>
    </row>
    <row r="31" spans="1:47" x14ac:dyDescent="0.25">
      <c r="B31" s="56">
        <v>7</v>
      </c>
      <c r="C31">
        <v>30</v>
      </c>
      <c r="D31">
        <v>32</v>
      </c>
      <c r="K31" s="56">
        <v>7</v>
      </c>
      <c r="L31">
        <v>38</v>
      </c>
      <c r="M31">
        <v>41</v>
      </c>
      <c r="S31" s="56">
        <v>7</v>
      </c>
      <c r="T31">
        <v>18</v>
      </c>
      <c r="U31">
        <v>20</v>
      </c>
      <c r="AA31" s="56">
        <v>7</v>
      </c>
      <c r="AB31">
        <v>47</v>
      </c>
      <c r="AC31">
        <v>47</v>
      </c>
    </row>
    <row r="32" spans="1:47" x14ac:dyDescent="0.25">
      <c r="B32" s="56">
        <v>8</v>
      </c>
      <c r="C32">
        <v>30</v>
      </c>
      <c r="D32">
        <v>30</v>
      </c>
      <c r="K32" s="56">
        <v>8</v>
      </c>
      <c r="L32">
        <v>37</v>
      </c>
      <c r="M32">
        <v>38</v>
      </c>
      <c r="S32" s="56">
        <v>8</v>
      </c>
      <c r="T32">
        <v>18</v>
      </c>
      <c r="U32">
        <v>18</v>
      </c>
      <c r="AA32" s="56">
        <v>8</v>
      </c>
      <c r="AB32">
        <v>46</v>
      </c>
      <c r="AC32">
        <v>47</v>
      </c>
    </row>
    <row r="33" spans="1:47" x14ac:dyDescent="0.25">
      <c r="B33" s="56">
        <v>9</v>
      </c>
      <c r="C33">
        <v>9</v>
      </c>
      <c r="D33">
        <v>30</v>
      </c>
      <c r="K33" s="56">
        <v>9</v>
      </c>
      <c r="L33">
        <v>28</v>
      </c>
      <c r="M33">
        <v>37</v>
      </c>
      <c r="S33" s="56">
        <v>9</v>
      </c>
      <c r="T33">
        <v>16</v>
      </c>
      <c r="U33">
        <v>18</v>
      </c>
      <c r="AA33" s="56">
        <v>9</v>
      </c>
      <c r="AB33">
        <v>46</v>
      </c>
      <c r="AC33">
        <v>46</v>
      </c>
    </row>
    <row r="34" spans="1:47" x14ac:dyDescent="0.25">
      <c r="B34" s="56">
        <v>10</v>
      </c>
      <c r="C34">
        <v>9</v>
      </c>
      <c r="D34">
        <v>9</v>
      </c>
      <c r="K34" s="56">
        <v>10</v>
      </c>
      <c r="L34">
        <v>27</v>
      </c>
      <c r="M34">
        <v>28</v>
      </c>
      <c r="S34" s="56">
        <v>10</v>
      </c>
      <c r="T34">
        <v>15</v>
      </c>
      <c r="U34">
        <v>16</v>
      </c>
      <c r="AA34" s="56">
        <v>10</v>
      </c>
      <c r="AB34">
        <v>46</v>
      </c>
      <c r="AC34">
        <v>46</v>
      </c>
    </row>
    <row r="38" spans="1:47" x14ac:dyDescent="0.25">
      <c r="A38" s="122" t="s">
        <v>38</v>
      </c>
      <c r="B38" s="123"/>
      <c r="C38" s="124" t="s">
        <v>39</v>
      </c>
      <c r="D38" s="125"/>
      <c r="E38" s="125"/>
      <c r="F38" s="125"/>
      <c r="G38" s="125"/>
      <c r="H38" s="125"/>
      <c r="I38" s="126"/>
      <c r="J38" s="34"/>
      <c r="K38" s="127" t="s">
        <v>40</v>
      </c>
      <c r="L38" s="128"/>
      <c r="M38" s="128"/>
      <c r="N38" s="128"/>
      <c r="O38" s="128"/>
      <c r="P38" s="128"/>
      <c r="Q38" s="129"/>
      <c r="R38" s="35"/>
      <c r="S38" s="130" t="s">
        <v>41</v>
      </c>
      <c r="T38" s="131"/>
      <c r="U38" s="131"/>
      <c r="V38" s="131"/>
      <c r="W38" s="131"/>
      <c r="X38" s="131"/>
      <c r="Y38" s="132"/>
      <c r="Z38" s="36"/>
      <c r="AA38" s="133" t="s">
        <v>42</v>
      </c>
      <c r="AB38" s="134"/>
      <c r="AC38" s="134"/>
      <c r="AD38" s="134"/>
      <c r="AE38" s="134"/>
      <c r="AF38" s="134"/>
      <c r="AG38" s="135"/>
      <c r="AK38" s="15" t="s">
        <v>111</v>
      </c>
      <c r="AL38" s="15"/>
    </row>
    <row r="39" spans="1:47" x14ac:dyDescent="0.25">
      <c r="A39" s="122" t="s">
        <v>43</v>
      </c>
      <c r="B39" s="123"/>
      <c r="C39" s="37" t="s">
        <v>11</v>
      </c>
      <c r="D39" s="37" t="s">
        <v>10</v>
      </c>
      <c r="E39" s="37" t="s">
        <v>8</v>
      </c>
      <c r="F39" s="37" t="s">
        <v>44</v>
      </c>
      <c r="G39" s="37" t="s">
        <v>45</v>
      </c>
      <c r="H39" s="38" t="s">
        <v>46</v>
      </c>
      <c r="I39" s="38" t="s">
        <v>47</v>
      </c>
      <c r="J39" s="38" t="s">
        <v>48</v>
      </c>
      <c r="K39" s="39" t="s">
        <v>49</v>
      </c>
      <c r="L39" s="39" t="s">
        <v>50</v>
      </c>
      <c r="M39" s="39" t="s">
        <v>51</v>
      </c>
      <c r="N39" s="39" t="s">
        <v>52</v>
      </c>
      <c r="O39" s="39" t="s">
        <v>53</v>
      </c>
      <c r="P39" s="38" t="s">
        <v>54</v>
      </c>
      <c r="Q39" s="38" t="s">
        <v>47</v>
      </c>
      <c r="R39" s="38" t="s">
        <v>48</v>
      </c>
      <c r="S39" s="40" t="s">
        <v>55</v>
      </c>
      <c r="T39" s="40" t="s">
        <v>56</v>
      </c>
      <c r="U39" s="40" t="s">
        <v>57</v>
      </c>
      <c r="V39" s="40" t="s">
        <v>58</v>
      </c>
      <c r="W39" s="40" t="s">
        <v>59</v>
      </c>
      <c r="X39" s="38" t="s">
        <v>54</v>
      </c>
      <c r="Y39" s="38" t="s">
        <v>47</v>
      </c>
      <c r="Z39" s="38" t="s">
        <v>48</v>
      </c>
      <c r="AA39" s="41" t="s">
        <v>60</v>
      </c>
      <c r="AB39" s="41" t="s">
        <v>61</v>
      </c>
      <c r="AC39" s="41" t="s">
        <v>62</v>
      </c>
      <c r="AD39" s="41" t="s">
        <v>63</v>
      </c>
      <c r="AE39" s="41" t="s">
        <v>64</v>
      </c>
      <c r="AF39" s="38" t="s">
        <v>54</v>
      </c>
      <c r="AG39" s="38" t="s">
        <v>47</v>
      </c>
      <c r="AH39" s="38" t="s">
        <v>48</v>
      </c>
    </row>
    <row r="40" spans="1:47" x14ac:dyDescent="0.25">
      <c r="A40" s="42" t="s">
        <v>65</v>
      </c>
      <c r="B40" s="43" t="s">
        <v>66</v>
      </c>
      <c r="C40" s="136" t="s">
        <v>67</v>
      </c>
      <c r="D40" s="137"/>
      <c r="E40" s="137"/>
      <c r="F40" s="137"/>
      <c r="G40" s="138"/>
      <c r="H40" s="38"/>
      <c r="I40" s="44"/>
      <c r="J40" s="45"/>
      <c r="K40" s="127" t="s">
        <v>67</v>
      </c>
      <c r="L40" s="128"/>
      <c r="M40" s="128"/>
      <c r="N40" s="128"/>
      <c r="O40" s="129"/>
      <c r="P40" s="38"/>
      <c r="Q40" s="44"/>
      <c r="R40" s="45"/>
      <c r="S40" s="130" t="s">
        <v>67</v>
      </c>
      <c r="T40" s="131"/>
      <c r="U40" s="131"/>
      <c r="V40" s="131"/>
      <c r="W40" s="132"/>
      <c r="X40" s="38"/>
      <c r="Y40" s="44"/>
      <c r="Z40" s="45"/>
      <c r="AA40" s="139" t="s">
        <v>67</v>
      </c>
      <c r="AB40" s="140"/>
      <c r="AC40" s="140"/>
      <c r="AD40" s="140"/>
      <c r="AE40" s="141"/>
      <c r="AF40" s="38"/>
      <c r="AG40" s="44"/>
      <c r="AH40" s="45"/>
      <c r="AK40" t="s">
        <v>103</v>
      </c>
      <c r="AO40" t="s">
        <v>104</v>
      </c>
      <c r="AS40" t="s">
        <v>105</v>
      </c>
    </row>
    <row r="41" spans="1:47" x14ac:dyDescent="0.25">
      <c r="A41" s="46" t="s">
        <v>81</v>
      </c>
      <c r="B41" s="47">
        <v>0</v>
      </c>
      <c r="C41" s="48">
        <v>10</v>
      </c>
      <c r="D41" s="48">
        <v>10</v>
      </c>
      <c r="E41" s="48">
        <v>10</v>
      </c>
      <c r="F41" s="48">
        <v>10</v>
      </c>
      <c r="G41" s="48">
        <v>10</v>
      </c>
      <c r="H41" s="49">
        <f t="shared" ref="H41:H56" si="15">AVERAGE(C41:G41)</f>
        <v>10</v>
      </c>
      <c r="I41" s="50">
        <f>SUM(C41:G41)</f>
        <v>50</v>
      </c>
      <c r="J41" s="51">
        <f>I41/50</f>
        <v>1</v>
      </c>
      <c r="K41" s="52">
        <v>10</v>
      </c>
      <c r="L41" s="52">
        <v>10</v>
      </c>
      <c r="M41" s="52">
        <v>10</v>
      </c>
      <c r="N41" s="52">
        <v>10</v>
      </c>
      <c r="O41" s="52">
        <v>10</v>
      </c>
      <c r="P41" s="49">
        <f t="shared" ref="P41:P56" si="16">AVERAGE(K41:O41)</f>
        <v>10</v>
      </c>
      <c r="Q41" s="50">
        <f>SUM(K41:O41)</f>
        <v>50</v>
      </c>
      <c r="R41" s="51">
        <f>Q41/50</f>
        <v>1</v>
      </c>
      <c r="S41" s="53">
        <v>10</v>
      </c>
      <c r="T41" s="53">
        <v>10</v>
      </c>
      <c r="U41" s="53">
        <v>10</v>
      </c>
      <c r="V41" s="53">
        <v>10</v>
      </c>
      <c r="W41" s="53">
        <v>10</v>
      </c>
      <c r="X41" s="49">
        <f t="shared" ref="X41:X56" si="17">AVERAGE(S41:W41)</f>
        <v>10</v>
      </c>
      <c r="Y41" s="50">
        <f>SUM(S41:W41)</f>
        <v>50</v>
      </c>
      <c r="Z41" s="51">
        <f>Y41/50</f>
        <v>1</v>
      </c>
      <c r="AA41" s="54">
        <v>10</v>
      </c>
      <c r="AB41" s="54">
        <v>10</v>
      </c>
      <c r="AC41" s="54">
        <v>10</v>
      </c>
      <c r="AD41" s="54">
        <v>10</v>
      </c>
      <c r="AE41" s="54">
        <v>10</v>
      </c>
      <c r="AF41" s="49">
        <f t="shared" ref="AF41:AF56" si="18">AVERAGE(AA41:AE41)</f>
        <v>10</v>
      </c>
      <c r="AG41" s="50">
        <f>SUM(AA41:AE41)</f>
        <v>50</v>
      </c>
      <c r="AH41" s="51">
        <f>AG41/50</f>
        <v>1</v>
      </c>
      <c r="AK41" s="62" t="s">
        <v>6</v>
      </c>
      <c r="AL41" s="62" t="s">
        <v>106</v>
      </c>
      <c r="AM41" t="s">
        <v>107</v>
      </c>
      <c r="AO41" s="62" t="s">
        <v>6</v>
      </c>
      <c r="AP41" s="62" t="s">
        <v>106</v>
      </c>
      <c r="AQ41" t="s">
        <v>107</v>
      </c>
      <c r="AS41" s="62" t="s">
        <v>6</v>
      </c>
      <c r="AT41" s="62" t="s">
        <v>106</v>
      </c>
      <c r="AU41" t="s">
        <v>107</v>
      </c>
    </row>
    <row r="42" spans="1:47" x14ac:dyDescent="0.25">
      <c r="A42" s="55" t="s">
        <v>82</v>
      </c>
      <c r="B42" s="56">
        <v>1</v>
      </c>
      <c r="C42" s="57">
        <v>9</v>
      </c>
      <c r="D42" s="57">
        <v>7</v>
      </c>
      <c r="E42" s="57">
        <v>8</v>
      </c>
      <c r="F42" s="57">
        <v>10</v>
      </c>
      <c r="G42" s="57">
        <v>9</v>
      </c>
      <c r="H42" s="49">
        <f t="shared" si="15"/>
        <v>8.6</v>
      </c>
      <c r="I42" s="50">
        <f t="shared" ref="I42:I61" si="19">SUM(C42:G42)</f>
        <v>43</v>
      </c>
      <c r="J42" s="51">
        <f t="shared" ref="J42:J61" si="20">I42/50</f>
        <v>0.86</v>
      </c>
      <c r="K42" s="58">
        <v>9</v>
      </c>
      <c r="L42" s="58">
        <v>10</v>
      </c>
      <c r="M42" s="58">
        <v>10</v>
      </c>
      <c r="N42" s="58">
        <v>10</v>
      </c>
      <c r="O42" s="58">
        <v>10</v>
      </c>
      <c r="P42" s="49">
        <f t="shared" si="16"/>
        <v>9.8000000000000007</v>
      </c>
      <c r="Q42" s="50">
        <f t="shared" ref="Q42:Q61" si="21">SUM(K42:O42)</f>
        <v>49</v>
      </c>
      <c r="R42" s="51">
        <f t="shared" ref="R42:R61" si="22">Q42/50</f>
        <v>0.98</v>
      </c>
      <c r="S42" s="59">
        <v>10</v>
      </c>
      <c r="T42" s="59">
        <v>10</v>
      </c>
      <c r="U42" s="59">
        <v>10</v>
      </c>
      <c r="V42" s="59">
        <v>10</v>
      </c>
      <c r="W42" s="59">
        <v>10</v>
      </c>
      <c r="X42" s="49">
        <f t="shared" si="17"/>
        <v>10</v>
      </c>
      <c r="Y42" s="50">
        <f t="shared" ref="Y42:Y61" si="23">SUM(S42:W42)</f>
        <v>50</v>
      </c>
      <c r="Z42" s="51">
        <f t="shared" ref="Z42:Z61" si="24">Y42/50</f>
        <v>1</v>
      </c>
      <c r="AA42" s="60">
        <v>10</v>
      </c>
      <c r="AB42" s="60">
        <v>10</v>
      </c>
      <c r="AC42" s="60">
        <v>10</v>
      </c>
      <c r="AD42" s="60">
        <v>10</v>
      </c>
      <c r="AE42" s="60">
        <v>10</v>
      </c>
      <c r="AF42" s="49">
        <f t="shared" si="18"/>
        <v>10</v>
      </c>
      <c r="AG42" s="50">
        <f t="shared" ref="AG42:AG61" si="25">SUM(AA42:AE42)</f>
        <v>50</v>
      </c>
      <c r="AH42" s="51">
        <f t="shared" ref="AH42:AH61" si="26">AG42/50</f>
        <v>1</v>
      </c>
      <c r="AK42" s="62" t="s">
        <v>108</v>
      </c>
      <c r="AL42" s="62" t="s">
        <v>109</v>
      </c>
      <c r="AM42" t="s">
        <v>110</v>
      </c>
      <c r="AO42" s="62" t="s">
        <v>108</v>
      </c>
      <c r="AP42" s="62" t="s">
        <v>109</v>
      </c>
      <c r="AQ42" t="s">
        <v>110</v>
      </c>
      <c r="AS42" s="62" t="s">
        <v>108</v>
      </c>
      <c r="AT42" s="62" t="s">
        <v>109</v>
      </c>
      <c r="AU42" t="s">
        <v>110</v>
      </c>
    </row>
    <row r="43" spans="1:47" x14ac:dyDescent="0.25">
      <c r="A43" s="55" t="s">
        <v>83</v>
      </c>
      <c r="B43" s="56">
        <v>2</v>
      </c>
      <c r="C43" s="57">
        <v>9</v>
      </c>
      <c r="D43" s="57">
        <v>7</v>
      </c>
      <c r="E43" s="57">
        <v>8</v>
      </c>
      <c r="F43" s="57">
        <v>10</v>
      </c>
      <c r="G43" s="57">
        <v>9</v>
      </c>
      <c r="H43" s="49">
        <f t="shared" si="15"/>
        <v>8.6</v>
      </c>
      <c r="I43" s="50">
        <f t="shared" si="19"/>
        <v>43</v>
      </c>
      <c r="J43" s="51">
        <f t="shared" si="20"/>
        <v>0.86</v>
      </c>
      <c r="K43" s="58">
        <v>9</v>
      </c>
      <c r="L43" s="58">
        <v>10</v>
      </c>
      <c r="M43" s="58">
        <v>9</v>
      </c>
      <c r="N43" s="58">
        <v>8</v>
      </c>
      <c r="O43" s="58">
        <v>9</v>
      </c>
      <c r="P43" s="49">
        <f t="shared" si="16"/>
        <v>9</v>
      </c>
      <c r="Q43" s="50">
        <f t="shared" si="21"/>
        <v>45</v>
      </c>
      <c r="R43" s="51">
        <f t="shared" si="22"/>
        <v>0.9</v>
      </c>
      <c r="S43" s="59">
        <v>10</v>
      </c>
      <c r="T43" s="59">
        <v>10</v>
      </c>
      <c r="U43" s="59">
        <v>10</v>
      </c>
      <c r="V43" s="59">
        <v>8</v>
      </c>
      <c r="W43" s="59">
        <v>10</v>
      </c>
      <c r="X43" s="49">
        <f t="shared" si="17"/>
        <v>9.6</v>
      </c>
      <c r="Y43" s="50">
        <f t="shared" si="23"/>
        <v>48</v>
      </c>
      <c r="Z43" s="51">
        <f t="shared" si="24"/>
        <v>0.96</v>
      </c>
      <c r="AA43" s="60">
        <v>10</v>
      </c>
      <c r="AB43" s="60">
        <v>10</v>
      </c>
      <c r="AC43" s="60">
        <v>10</v>
      </c>
      <c r="AD43" s="60">
        <v>10</v>
      </c>
      <c r="AE43" s="60">
        <v>10</v>
      </c>
      <c r="AF43" s="49">
        <f t="shared" si="18"/>
        <v>10</v>
      </c>
      <c r="AG43" s="50">
        <f t="shared" si="25"/>
        <v>50</v>
      </c>
      <c r="AH43" s="51">
        <f t="shared" si="26"/>
        <v>1</v>
      </c>
      <c r="AK43" s="62">
        <v>0</v>
      </c>
      <c r="AL43" s="63" t="e">
        <f>AM43/$D$2*1000*1000</f>
        <v>#DIV/0!</v>
      </c>
      <c r="AM43">
        <v>4.75</v>
      </c>
      <c r="AO43" s="62">
        <v>0</v>
      </c>
      <c r="AP43" s="63" t="e">
        <f>AQ43/$D$2*1000*1000</f>
        <v>#DIV/0!</v>
      </c>
      <c r="AQ43">
        <v>1.64</v>
      </c>
      <c r="AS43" s="62">
        <v>0</v>
      </c>
      <c r="AT43" s="63" t="e">
        <f>AU43/$D$2*1000*1000</f>
        <v>#DIV/0!</v>
      </c>
      <c r="AU43">
        <v>1.7</v>
      </c>
    </row>
    <row r="44" spans="1:47" x14ac:dyDescent="0.25">
      <c r="A44" s="61" t="s">
        <v>84</v>
      </c>
      <c r="B44" s="56">
        <v>3</v>
      </c>
      <c r="C44" s="57">
        <v>9</v>
      </c>
      <c r="D44" s="57">
        <v>7</v>
      </c>
      <c r="E44" s="57">
        <v>8</v>
      </c>
      <c r="F44" s="57">
        <v>10</v>
      </c>
      <c r="G44" s="57">
        <v>9</v>
      </c>
      <c r="H44" s="49">
        <f t="shared" si="15"/>
        <v>8.6</v>
      </c>
      <c r="I44" s="50">
        <f t="shared" si="19"/>
        <v>43</v>
      </c>
      <c r="J44" s="51">
        <f t="shared" si="20"/>
        <v>0.86</v>
      </c>
      <c r="K44" s="58">
        <v>9</v>
      </c>
      <c r="L44" s="58">
        <v>9</v>
      </c>
      <c r="M44" s="58">
        <v>8</v>
      </c>
      <c r="N44" s="58">
        <v>8</v>
      </c>
      <c r="O44" s="58">
        <v>9</v>
      </c>
      <c r="P44" s="49">
        <f t="shared" si="16"/>
        <v>8.6</v>
      </c>
      <c r="Q44" s="50">
        <f t="shared" si="21"/>
        <v>43</v>
      </c>
      <c r="R44" s="51">
        <f t="shared" si="22"/>
        <v>0.86</v>
      </c>
      <c r="S44" s="59">
        <v>10</v>
      </c>
      <c r="T44" s="59">
        <v>10</v>
      </c>
      <c r="U44" s="59">
        <v>10</v>
      </c>
      <c r="V44" s="59">
        <v>8</v>
      </c>
      <c r="W44" s="59">
        <v>10</v>
      </c>
      <c r="X44" s="49">
        <f t="shared" si="17"/>
        <v>9.6</v>
      </c>
      <c r="Y44" s="50">
        <f t="shared" si="23"/>
        <v>48</v>
      </c>
      <c r="Z44" s="51">
        <f t="shared" si="24"/>
        <v>0.96</v>
      </c>
      <c r="AA44" s="60">
        <v>10</v>
      </c>
      <c r="AB44" s="60">
        <v>10</v>
      </c>
      <c r="AC44" s="60">
        <v>10</v>
      </c>
      <c r="AD44" s="60">
        <v>10</v>
      </c>
      <c r="AE44" s="60">
        <v>10</v>
      </c>
      <c r="AF44" s="49">
        <f t="shared" si="18"/>
        <v>10</v>
      </c>
      <c r="AG44" s="50">
        <f t="shared" si="25"/>
        <v>50</v>
      </c>
      <c r="AH44" s="51">
        <f t="shared" si="26"/>
        <v>1</v>
      </c>
      <c r="AK44" s="62">
        <v>1</v>
      </c>
      <c r="AL44" s="63" t="e">
        <f t="shared" ref="AL44:AL70" si="27">AM44/$D$2*1000*1000</f>
        <v>#DIV/0!</v>
      </c>
      <c r="AM44">
        <v>4.6399999999999997</v>
      </c>
      <c r="AO44" s="62">
        <v>1</v>
      </c>
      <c r="AP44" s="63" t="e">
        <f t="shared" ref="AP44:AP70" si="28">AQ44/$D$2*1000*1000</f>
        <v>#DIV/0!</v>
      </c>
      <c r="AQ44">
        <v>1.56</v>
      </c>
      <c r="AS44" s="62">
        <v>1</v>
      </c>
      <c r="AT44" s="63" t="e">
        <f t="shared" ref="AT44:AT70" si="29">AU44/$D$2*1000*1000</f>
        <v>#DIV/0!</v>
      </c>
      <c r="AU44">
        <v>1.59</v>
      </c>
    </row>
    <row r="45" spans="1:47" x14ac:dyDescent="0.25">
      <c r="A45" s="55" t="s">
        <v>85</v>
      </c>
      <c r="B45" s="56">
        <v>4</v>
      </c>
      <c r="C45" s="57">
        <v>8</v>
      </c>
      <c r="D45" s="57">
        <v>7</v>
      </c>
      <c r="E45" s="57">
        <v>8</v>
      </c>
      <c r="F45" s="57">
        <v>10</v>
      </c>
      <c r="G45" s="57">
        <v>9</v>
      </c>
      <c r="H45" s="49">
        <f t="shared" si="15"/>
        <v>8.4</v>
      </c>
      <c r="I45" s="50">
        <f t="shared" si="19"/>
        <v>42</v>
      </c>
      <c r="J45" s="51">
        <f t="shared" si="20"/>
        <v>0.84</v>
      </c>
      <c r="K45" s="58">
        <v>9</v>
      </c>
      <c r="L45" s="58">
        <v>9</v>
      </c>
      <c r="M45" s="58">
        <v>8</v>
      </c>
      <c r="N45" s="58">
        <v>8</v>
      </c>
      <c r="O45" s="58">
        <v>9</v>
      </c>
      <c r="P45" s="49">
        <f t="shared" si="16"/>
        <v>8.6</v>
      </c>
      <c r="Q45" s="50">
        <f t="shared" si="21"/>
        <v>43</v>
      </c>
      <c r="R45" s="51">
        <f t="shared" si="22"/>
        <v>0.86</v>
      </c>
      <c r="S45" s="59">
        <v>10</v>
      </c>
      <c r="T45" s="59">
        <v>10</v>
      </c>
      <c r="U45" s="59">
        <v>10</v>
      </c>
      <c r="V45" s="59">
        <v>8</v>
      </c>
      <c r="W45" s="59">
        <v>10</v>
      </c>
      <c r="X45" s="49">
        <f t="shared" si="17"/>
        <v>9.6</v>
      </c>
      <c r="Y45" s="50">
        <f t="shared" si="23"/>
        <v>48</v>
      </c>
      <c r="Z45" s="51">
        <f t="shared" si="24"/>
        <v>0.96</v>
      </c>
      <c r="AA45" s="60">
        <v>10</v>
      </c>
      <c r="AB45" s="60">
        <v>10</v>
      </c>
      <c r="AC45" s="60">
        <v>10</v>
      </c>
      <c r="AD45" s="60">
        <v>9</v>
      </c>
      <c r="AE45" s="60">
        <v>10</v>
      </c>
      <c r="AF45" s="49">
        <f t="shared" si="18"/>
        <v>9.8000000000000007</v>
      </c>
      <c r="AG45" s="50">
        <f t="shared" si="25"/>
        <v>49</v>
      </c>
      <c r="AH45" s="51">
        <f t="shared" si="26"/>
        <v>0.98</v>
      </c>
      <c r="AK45" s="62">
        <v>1.01</v>
      </c>
      <c r="AL45" s="63" t="e">
        <f t="shared" si="27"/>
        <v>#DIV/0!</v>
      </c>
      <c r="AM45">
        <v>0</v>
      </c>
      <c r="AO45" s="62">
        <v>2</v>
      </c>
      <c r="AP45" s="63" t="e">
        <f t="shared" si="28"/>
        <v>#DIV/0!</v>
      </c>
      <c r="AQ45">
        <v>1.47</v>
      </c>
      <c r="AS45" s="62">
        <v>1.01</v>
      </c>
      <c r="AT45" s="63" t="e">
        <f t="shared" si="29"/>
        <v>#DIV/0!</v>
      </c>
      <c r="AU45">
        <v>0</v>
      </c>
    </row>
    <row r="46" spans="1:47" x14ac:dyDescent="0.25">
      <c r="A46" s="55" t="s">
        <v>86</v>
      </c>
      <c r="B46" s="56">
        <v>5</v>
      </c>
      <c r="C46" s="57">
        <v>8</v>
      </c>
      <c r="D46" s="57">
        <v>7</v>
      </c>
      <c r="E46" s="57">
        <v>8</v>
      </c>
      <c r="F46" s="57">
        <v>10</v>
      </c>
      <c r="G46" s="57">
        <v>9</v>
      </c>
      <c r="H46" s="49">
        <f t="shared" si="15"/>
        <v>8.4</v>
      </c>
      <c r="I46" s="50">
        <f t="shared" si="19"/>
        <v>42</v>
      </c>
      <c r="J46" s="51">
        <f t="shared" si="20"/>
        <v>0.84</v>
      </c>
      <c r="K46" s="58">
        <v>9</v>
      </c>
      <c r="L46" s="58">
        <v>8</v>
      </c>
      <c r="M46" s="58">
        <v>8</v>
      </c>
      <c r="N46" s="58">
        <v>8</v>
      </c>
      <c r="O46" s="58">
        <v>9</v>
      </c>
      <c r="P46" s="49">
        <f t="shared" si="16"/>
        <v>8.4</v>
      </c>
      <c r="Q46" s="50">
        <f t="shared" si="21"/>
        <v>42</v>
      </c>
      <c r="R46" s="51">
        <f t="shared" si="22"/>
        <v>0.84</v>
      </c>
      <c r="S46" s="59">
        <v>10</v>
      </c>
      <c r="T46" s="59">
        <v>10</v>
      </c>
      <c r="U46" s="59">
        <v>10</v>
      </c>
      <c r="V46" s="59">
        <v>8</v>
      </c>
      <c r="W46" s="59">
        <v>10</v>
      </c>
      <c r="X46" s="49">
        <f t="shared" si="17"/>
        <v>9.6</v>
      </c>
      <c r="Y46" s="50">
        <f t="shared" si="23"/>
        <v>48</v>
      </c>
      <c r="Z46" s="51">
        <f t="shared" si="24"/>
        <v>0.96</v>
      </c>
      <c r="AA46" s="60">
        <v>10</v>
      </c>
      <c r="AB46" s="60">
        <v>10</v>
      </c>
      <c r="AC46" s="60">
        <v>10</v>
      </c>
      <c r="AD46" s="60">
        <v>9</v>
      </c>
      <c r="AE46" s="60">
        <v>10</v>
      </c>
      <c r="AF46" s="49">
        <f t="shared" si="18"/>
        <v>9.8000000000000007</v>
      </c>
      <c r="AG46" s="50">
        <f t="shared" si="25"/>
        <v>49</v>
      </c>
      <c r="AH46" s="51">
        <f t="shared" si="26"/>
        <v>0.98</v>
      </c>
      <c r="AK46" s="62">
        <v>2</v>
      </c>
      <c r="AL46" s="63" t="e">
        <f t="shared" si="27"/>
        <v>#DIV/0!</v>
      </c>
      <c r="AM46">
        <v>0</v>
      </c>
      <c r="AO46" s="62">
        <v>3</v>
      </c>
      <c r="AP46" s="63" t="e">
        <f t="shared" si="28"/>
        <v>#DIV/0!</v>
      </c>
      <c r="AQ46">
        <v>1.52</v>
      </c>
      <c r="AS46" s="62">
        <v>2</v>
      </c>
      <c r="AT46" s="63" t="e">
        <f t="shared" si="29"/>
        <v>#DIV/0!</v>
      </c>
      <c r="AU46">
        <v>0</v>
      </c>
    </row>
    <row r="47" spans="1:47" x14ac:dyDescent="0.25">
      <c r="A47" s="61" t="s">
        <v>87</v>
      </c>
      <c r="B47" s="56">
        <v>6</v>
      </c>
      <c r="C47" s="57">
        <v>7</v>
      </c>
      <c r="D47" s="57">
        <v>7</v>
      </c>
      <c r="E47" s="57">
        <v>7</v>
      </c>
      <c r="F47" s="57">
        <v>10</v>
      </c>
      <c r="G47" s="57">
        <v>5</v>
      </c>
      <c r="H47" s="49">
        <f t="shared" si="15"/>
        <v>7.2</v>
      </c>
      <c r="I47" s="50">
        <f t="shared" si="19"/>
        <v>36</v>
      </c>
      <c r="J47" s="51">
        <f t="shared" si="20"/>
        <v>0.72</v>
      </c>
      <c r="K47" s="58">
        <v>9</v>
      </c>
      <c r="L47" s="58">
        <v>8</v>
      </c>
      <c r="M47" s="58">
        <v>8</v>
      </c>
      <c r="N47" s="58">
        <v>8</v>
      </c>
      <c r="O47" s="58">
        <v>9</v>
      </c>
      <c r="P47" s="49">
        <f t="shared" si="16"/>
        <v>8.4</v>
      </c>
      <c r="Q47" s="50">
        <f t="shared" si="21"/>
        <v>42</v>
      </c>
      <c r="R47" s="51">
        <f t="shared" si="22"/>
        <v>0.84</v>
      </c>
      <c r="S47" s="59">
        <v>10</v>
      </c>
      <c r="T47" s="59">
        <v>9</v>
      </c>
      <c r="U47" s="59">
        <v>9</v>
      </c>
      <c r="V47" s="59">
        <v>7</v>
      </c>
      <c r="W47" s="59">
        <v>10</v>
      </c>
      <c r="X47" s="49">
        <f t="shared" si="17"/>
        <v>9</v>
      </c>
      <c r="Y47" s="50">
        <f t="shared" si="23"/>
        <v>45</v>
      </c>
      <c r="Z47" s="51">
        <f t="shared" si="24"/>
        <v>0.9</v>
      </c>
      <c r="AA47" s="60">
        <v>10</v>
      </c>
      <c r="AB47" s="60">
        <v>10</v>
      </c>
      <c r="AC47" s="60">
        <v>10</v>
      </c>
      <c r="AD47" s="60">
        <v>9</v>
      </c>
      <c r="AE47" s="60">
        <v>10</v>
      </c>
      <c r="AF47" s="49">
        <f t="shared" si="18"/>
        <v>9.8000000000000007</v>
      </c>
      <c r="AG47" s="50">
        <f t="shared" si="25"/>
        <v>49</v>
      </c>
      <c r="AH47" s="51">
        <f t="shared" si="26"/>
        <v>0.98</v>
      </c>
      <c r="AK47" s="62">
        <v>3</v>
      </c>
      <c r="AL47" s="63" t="e">
        <f t="shared" si="27"/>
        <v>#DIV/0!</v>
      </c>
      <c r="AM47">
        <v>0</v>
      </c>
      <c r="AO47" s="62">
        <v>3.01</v>
      </c>
      <c r="AP47" s="63" t="e">
        <f t="shared" si="28"/>
        <v>#DIV/0!</v>
      </c>
      <c r="AQ47">
        <v>0</v>
      </c>
      <c r="AS47" s="62">
        <v>3</v>
      </c>
      <c r="AT47" s="63" t="e">
        <f t="shared" si="29"/>
        <v>#DIV/0!</v>
      </c>
      <c r="AU47">
        <v>0</v>
      </c>
    </row>
    <row r="48" spans="1:47" x14ac:dyDescent="0.25">
      <c r="A48" s="55" t="s">
        <v>88</v>
      </c>
      <c r="B48" s="56">
        <v>7</v>
      </c>
      <c r="C48" s="57">
        <v>7</v>
      </c>
      <c r="D48" s="57">
        <v>7</v>
      </c>
      <c r="E48" s="57">
        <v>7</v>
      </c>
      <c r="F48" s="57">
        <v>10</v>
      </c>
      <c r="G48" s="57">
        <v>5</v>
      </c>
      <c r="H48" s="49">
        <f t="shared" si="15"/>
        <v>7.2</v>
      </c>
      <c r="I48" s="50">
        <f t="shared" si="19"/>
        <v>36</v>
      </c>
      <c r="J48" s="51">
        <f t="shared" si="20"/>
        <v>0.72</v>
      </c>
      <c r="K48" s="58">
        <v>9</v>
      </c>
      <c r="L48" s="58">
        <v>8</v>
      </c>
      <c r="M48" s="58">
        <v>8</v>
      </c>
      <c r="N48" s="58">
        <v>8</v>
      </c>
      <c r="O48" s="58">
        <v>9</v>
      </c>
      <c r="P48" s="49">
        <f t="shared" si="16"/>
        <v>8.4</v>
      </c>
      <c r="Q48" s="50">
        <f t="shared" si="21"/>
        <v>42</v>
      </c>
      <c r="R48" s="51">
        <f t="shared" si="22"/>
        <v>0.84</v>
      </c>
      <c r="S48" s="59">
        <v>9</v>
      </c>
      <c r="T48" s="59">
        <v>8</v>
      </c>
      <c r="U48" s="59">
        <v>9</v>
      </c>
      <c r="V48" s="59">
        <v>7</v>
      </c>
      <c r="W48" s="59">
        <v>9</v>
      </c>
      <c r="X48" s="49">
        <f t="shared" si="17"/>
        <v>8.4</v>
      </c>
      <c r="Y48" s="50">
        <f t="shared" si="23"/>
        <v>42</v>
      </c>
      <c r="Z48" s="51">
        <f t="shared" si="24"/>
        <v>0.84</v>
      </c>
      <c r="AA48" s="60">
        <v>10</v>
      </c>
      <c r="AB48" s="60">
        <v>10</v>
      </c>
      <c r="AC48" s="60">
        <v>10</v>
      </c>
      <c r="AD48" s="60">
        <v>9</v>
      </c>
      <c r="AE48" s="60">
        <v>10</v>
      </c>
      <c r="AF48" s="49">
        <f t="shared" si="18"/>
        <v>9.8000000000000007</v>
      </c>
      <c r="AG48" s="50">
        <f t="shared" si="25"/>
        <v>49</v>
      </c>
      <c r="AH48" s="51">
        <f t="shared" si="26"/>
        <v>0.98</v>
      </c>
      <c r="AK48" s="62">
        <v>4</v>
      </c>
      <c r="AL48" s="63" t="e">
        <f t="shared" si="27"/>
        <v>#DIV/0!</v>
      </c>
      <c r="AM48">
        <v>0.05</v>
      </c>
      <c r="AO48" s="62">
        <v>4</v>
      </c>
      <c r="AP48" s="63" t="e">
        <f t="shared" si="28"/>
        <v>#DIV/0!</v>
      </c>
      <c r="AQ48">
        <v>0</v>
      </c>
      <c r="AS48" s="62">
        <v>4</v>
      </c>
      <c r="AT48" s="63" t="e">
        <f t="shared" si="29"/>
        <v>#DIV/0!</v>
      </c>
      <c r="AU48">
        <v>0</v>
      </c>
    </row>
    <row r="49" spans="1:47" x14ac:dyDescent="0.25">
      <c r="A49" s="55" t="s">
        <v>89</v>
      </c>
      <c r="B49" s="56">
        <v>8</v>
      </c>
      <c r="C49" s="57">
        <v>7</v>
      </c>
      <c r="D49" s="57">
        <v>7</v>
      </c>
      <c r="E49" s="57">
        <v>7</v>
      </c>
      <c r="F49" s="57">
        <v>10</v>
      </c>
      <c r="G49" s="57">
        <v>5</v>
      </c>
      <c r="H49" s="49">
        <f t="shared" si="15"/>
        <v>7.2</v>
      </c>
      <c r="I49" s="50">
        <f t="shared" si="19"/>
        <v>36</v>
      </c>
      <c r="J49" s="51">
        <f t="shared" si="20"/>
        <v>0.72</v>
      </c>
      <c r="K49" s="58">
        <v>8</v>
      </c>
      <c r="L49" s="58">
        <v>7</v>
      </c>
      <c r="M49" s="58">
        <v>8</v>
      </c>
      <c r="N49" s="58">
        <v>8</v>
      </c>
      <c r="O49" s="58">
        <v>9</v>
      </c>
      <c r="P49" s="49">
        <f t="shared" si="16"/>
        <v>8</v>
      </c>
      <c r="Q49" s="50">
        <f t="shared" si="21"/>
        <v>40</v>
      </c>
      <c r="R49" s="51">
        <f t="shared" si="22"/>
        <v>0.8</v>
      </c>
      <c r="S49" s="59">
        <v>9</v>
      </c>
      <c r="T49" s="59">
        <v>8</v>
      </c>
      <c r="U49" s="59">
        <v>9</v>
      </c>
      <c r="V49" s="59">
        <v>7</v>
      </c>
      <c r="W49" s="59">
        <v>9</v>
      </c>
      <c r="X49" s="49">
        <f t="shared" si="17"/>
        <v>8.4</v>
      </c>
      <c r="Y49" s="50">
        <f t="shared" si="23"/>
        <v>42</v>
      </c>
      <c r="Z49" s="51">
        <f t="shared" si="24"/>
        <v>0.84</v>
      </c>
      <c r="AA49" s="60">
        <v>10</v>
      </c>
      <c r="AB49" s="60">
        <v>10</v>
      </c>
      <c r="AC49" s="60">
        <v>10</v>
      </c>
      <c r="AD49" s="60">
        <v>9</v>
      </c>
      <c r="AE49" s="60">
        <v>10</v>
      </c>
      <c r="AF49" s="49">
        <f t="shared" si="18"/>
        <v>9.8000000000000007</v>
      </c>
      <c r="AG49" s="50">
        <f t="shared" si="25"/>
        <v>49</v>
      </c>
      <c r="AH49" s="51">
        <f t="shared" si="26"/>
        <v>0.98</v>
      </c>
      <c r="AK49" s="62">
        <v>5</v>
      </c>
      <c r="AL49" s="63" t="e">
        <f t="shared" si="27"/>
        <v>#DIV/0!</v>
      </c>
      <c r="AM49">
        <v>0</v>
      </c>
      <c r="AO49" s="62">
        <v>5</v>
      </c>
      <c r="AP49" s="63" t="e">
        <f t="shared" si="28"/>
        <v>#DIV/0!</v>
      </c>
      <c r="AQ49">
        <v>0</v>
      </c>
      <c r="AS49" s="62">
        <v>5</v>
      </c>
      <c r="AT49" s="63" t="e">
        <f t="shared" si="29"/>
        <v>#DIV/0!</v>
      </c>
      <c r="AU49">
        <v>0</v>
      </c>
    </row>
    <row r="50" spans="1:47" x14ac:dyDescent="0.25">
      <c r="A50" s="61" t="s">
        <v>90</v>
      </c>
      <c r="B50" s="56">
        <v>9</v>
      </c>
      <c r="C50" s="57">
        <v>7</v>
      </c>
      <c r="D50" s="57">
        <v>7</v>
      </c>
      <c r="E50" s="57">
        <v>7</v>
      </c>
      <c r="F50" s="57">
        <v>10</v>
      </c>
      <c r="G50" s="57">
        <v>5</v>
      </c>
      <c r="H50" s="49">
        <f t="shared" si="15"/>
        <v>7.2</v>
      </c>
      <c r="I50" s="50">
        <f t="shared" si="19"/>
        <v>36</v>
      </c>
      <c r="J50" s="51">
        <f t="shared" si="20"/>
        <v>0.72</v>
      </c>
      <c r="K50" s="58">
        <v>8</v>
      </c>
      <c r="L50" s="58">
        <v>7</v>
      </c>
      <c r="M50" s="58">
        <v>8</v>
      </c>
      <c r="N50" s="58">
        <v>8</v>
      </c>
      <c r="O50" s="58">
        <v>9</v>
      </c>
      <c r="P50" s="49">
        <f t="shared" si="16"/>
        <v>8</v>
      </c>
      <c r="Q50" s="50">
        <f t="shared" si="21"/>
        <v>40</v>
      </c>
      <c r="R50" s="51">
        <f t="shared" si="22"/>
        <v>0.8</v>
      </c>
      <c r="S50" s="59">
        <v>9</v>
      </c>
      <c r="T50" s="59">
        <v>8</v>
      </c>
      <c r="U50" s="59">
        <v>9</v>
      </c>
      <c r="V50" s="59">
        <v>7</v>
      </c>
      <c r="W50" s="59">
        <v>9</v>
      </c>
      <c r="X50" s="49">
        <f t="shared" si="17"/>
        <v>8.4</v>
      </c>
      <c r="Y50" s="50">
        <f t="shared" si="23"/>
        <v>42</v>
      </c>
      <c r="Z50" s="51">
        <f t="shared" si="24"/>
        <v>0.84</v>
      </c>
      <c r="AA50" s="60">
        <v>10</v>
      </c>
      <c r="AB50" s="60">
        <v>10</v>
      </c>
      <c r="AC50" s="60">
        <v>9</v>
      </c>
      <c r="AD50" s="60">
        <v>9</v>
      </c>
      <c r="AE50" s="60">
        <v>10</v>
      </c>
      <c r="AF50" s="49">
        <f t="shared" si="18"/>
        <v>9.6</v>
      </c>
      <c r="AG50" s="50">
        <f t="shared" si="25"/>
        <v>48</v>
      </c>
      <c r="AH50" s="51">
        <f t="shared" si="26"/>
        <v>0.96</v>
      </c>
      <c r="AK50" s="62">
        <v>5.01</v>
      </c>
      <c r="AL50" s="63" t="e">
        <f t="shared" si="27"/>
        <v>#DIV/0!</v>
      </c>
      <c r="AM50">
        <v>4.91</v>
      </c>
      <c r="AO50" s="62">
        <v>5.01</v>
      </c>
      <c r="AP50" s="63" t="e">
        <f t="shared" si="28"/>
        <v>#DIV/0!</v>
      </c>
      <c r="AQ50">
        <v>1.65</v>
      </c>
      <c r="AS50" s="62">
        <v>5.01</v>
      </c>
      <c r="AT50" s="63" t="e">
        <f t="shared" si="29"/>
        <v>#DIV/0!</v>
      </c>
      <c r="AU50">
        <v>3.26</v>
      </c>
    </row>
    <row r="51" spans="1:47" x14ac:dyDescent="0.25">
      <c r="A51" s="55" t="s">
        <v>91</v>
      </c>
      <c r="B51" s="56">
        <v>10</v>
      </c>
      <c r="C51" s="57">
        <v>7</v>
      </c>
      <c r="D51" s="57">
        <v>7</v>
      </c>
      <c r="E51" s="57">
        <v>7</v>
      </c>
      <c r="F51" s="57">
        <v>10</v>
      </c>
      <c r="G51" s="57">
        <v>5</v>
      </c>
      <c r="H51" s="49">
        <f t="shared" si="15"/>
        <v>7.2</v>
      </c>
      <c r="I51" s="50">
        <f t="shared" si="19"/>
        <v>36</v>
      </c>
      <c r="J51" s="51">
        <f t="shared" si="20"/>
        <v>0.72</v>
      </c>
      <c r="K51" s="58">
        <v>8</v>
      </c>
      <c r="L51" s="58">
        <v>6</v>
      </c>
      <c r="M51" s="58">
        <v>8</v>
      </c>
      <c r="N51" s="58">
        <v>8</v>
      </c>
      <c r="O51" s="58">
        <v>9</v>
      </c>
      <c r="P51" s="49">
        <f t="shared" si="16"/>
        <v>7.8</v>
      </c>
      <c r="Q51" s="50">
        <f t="shared" si="21"/>
        <v>39</v>
      </c>
      <c r="R51" s="51">
        <f t="shared" si="22"/>
        <v>0.78</v>
      </c>
      <c r="S51" s="59">
        <v>9</v>
      </c>
      <c r="T51" s="59">
        <v>8</v>
      </c>
      <c r="U51" s="59">
        <v>9</v>
      </c>
      <c r="V51" s="59">
        <v>7</v>
      </c>
      <c r="W51" s="59">
        <v>8</v>
      </c>
      <c r="X51" s="49">
        <f t="shared" si="17"/>
        <v>8.1999999999999993</v>
      </c>
      <c r="Y51" s="50">
        <f t="shared" si="23"/>
        <v>41</v>
      </c>
      <c r="Z51" s="51">
        <f t="shared" si="24"/>
        <v>0.82</v>
      </c>
      <c r="AA51" s="60">
        <v>10</v>
      </c>
      <c r="AB51" s="60">
        <v>10</v>
      </c>
      <c r="AC51" s="60">
        <v>9</v>
      </c>
      <c r="AD51" s="60">
        <v>9</v>
      </c>
      <c r="AE51" s="60">
        <v>10</v>
      </c>
      <c r="AF51" s="49">
        <f t="shared" si="18"/>
        <v>9.6</v>
      </c>
      <c r="AG51" s="50">
        <f t="shared" si="25"/>
        <v>48</v>
      </c>
      <c r="AH51" s="51">
        <f t="shared" si="26"/>
        <v>0.96</v>
      </c>
      <c r="AK51" s="62">
        <v>6</v>
      </c>
      <c r="AL51" s="63" t="e">
        <f t="shared" si="27"/>
        <v>#DIV/0!</v>
      </c>
      <c r="AM51">
        <v>4.92</v>
      </c>
      <c r="AO51" s="62">
        <v>6</v>
      </c>
      <c r="AP51" s="63" t="e">
        <f t="shared" si="28"/>
        <v>#DIV/0!</v>
      </c>
      <c r="AQ51">
        <v>1.55</v>
      </c>
      <c r="AS51" s="62">
        <v>6</v>
      </c>
      <c r="AT51" s="63" t="e">
        <f t="shared" si="29"/>
        <v>#DIV/0!</v>
      </c>
      <c r="AU51">
        <v>3.21</v>
      </c>
    </row>
    <row r="52" spans="1:47" x14ac:dyDescent="0.25">
      <c r="A52" s="55" t="s">
        <v>92</v>
      </c>
      <c r="B52" s="56">
        <v>11</v>
      </c>
      <c r="C52" s="57">
        <v>6</v>
      </c>
      <c r="D52" s="57">
        <v>6</v>
      </c>
      <c r="E52" s="57">
        <v>5</v>
      </c>
      <c r="F52" s="57">
        <v>7</v>
      </c>
      <c r="G52" s="57">
        <v>4</v>
      </c>
      <c r="H52" s="49">
        <f t="shared" si="15"/>
        <v>5.6</v>
      </c>
      <c r="I52" s="50">
        <f t="shared" si="19"/>
        <v>28</v>
      </c>
      <c r="J52" s="51">
        <f t="shared" si="20"/>
        <v>0.56000000000000005</v>
      </c>
      <c r="K52" s="58">
        <v>8</v>
      </c>
      <c r="L52" s="58">
        <v>6</v>
      </c>
      <c r="M52" s="58">
        <v>8</v>
      </c>
      <c r="N52" s="58">
        <v>7</v>
      </c>
      <c r="O52" s="58">
        <v>9</v>
      </c>
      <c r="P52" s="49">
        <f t="shared" si="16"/>
        <v>7.6</v>
      </c>
      <c r="Q52" s="50">
        <f t="shared" si="21"/>
        <v>38</v>
      </c>
      <c r="R52" s="51">
        <f t="shared" si="22"/>
        <v>0.76</v>
      </c>
      <c r="S52" s="59">
        <v>8</v>
      </c>
      <c r="T52" s="59">
        <v>8</v>
      </c>
      <c r="U52" s="59">
        <v>9</v>
      </c>
      <c r="V52" s="59">
        <v>6</v>
      </c>
      <c r="W52" s="59">
        <v>8</v>
      </c>
      <c r="X52" s="49">
        <f t="shared" si="17"/>
        <v>7.8</v>
      </c>
      <c r="Y52" s="50">
        <f t="shared" si="23"/>
        <v>39</v>
      </c>
      <c r="Z52" s="51">
        <f t="shared" si="24"/>
        <v>0.78</v>
      </c>
      <c r="AA52" s="60">
        <v>10</v>
      </c>
      <c r="AB52" s="60">
        <v>10</v>
      </c>
      <c r="AC52" s="60">
        <v>9</v>
      </c>
      <c r="AD52" s="60">
        <v>9</v>
      </c>
      <c r="AE52" s="60">
        <v>10</v>
      </c>
      <c r="AF52" s="49">
        <f t="shared" si="18"/>
        <v>9.6</v>
      </c>
      <c r="AG52" s="50">
        <f t="shared" si="25"/>
        <v>48</v>
      </c>
      <c r="AH52" s="51">
        <f t="shared" si="26"/>
        <v>0.96</v>
      </c>
      <c r="AK52" s="62">
        <v>6.01</v>
      </c>
      <c r="AL52" s="63" t="e">
        <f t="shared" si="27"/>
        <v>#DIV/0!</v>
      </c>
      <c r="AM52">
        <v>0</v>
      </c>
      <c r="AO52" s="62">
        <v>7</v>
      </c>
      <c r="AP52" s="63" t="e">
        <f t="shared" si="28"/>
        <v>#DIV/0!</v>
      </c>
      <c r="AQ52">
        <v>1.59</v>
      </c>
      <c r="AS52" s="62">
        <v>7</v>
      </c>
      <c r="AT52" s="63" t="e">
        <f t="shared" si="29"/>
        <v>#DIV/0!</v>
      </c>
      <c r="AU52">
        <v>3.22</v>
      </c>
    </row>
    <row r="53" spans="1:47" x14ac:dyDescent="0.25">
      <c r="A53" s="55" t="s">
        <v>93</v>
      </c>
      <c r="B53" s="56">
        <v>12</v>
      </c>
      <c r="C53" s="57">
        <v>6</v>
      </c>
      <c r="D53" s="57">
        <v>3</v>
      </c>
      <c r="E53" s="57">
        <v>4</v>
      </c>
      <c r="F53" s="57">
        <v>6</v>
      </c>
      <c r="G53" s="57">
        <v>4</v>
      </c>
      <c r="H53" s="49">
        <f t="shared" si="15"/>
        <v>4.5999999999999996</v>
      </c>
      <c r="I53" s="50">
        <f t="shared" si="19"/>
        <v>23</v>
      </c>
      <c r="J53" s="51">
        <f t="shared" si="20"/>
        <v>0.46</v>
      </c>
      <c r="K53" s="58">
        <v>7</v>
      </c>
      <c r="L53" s="58">
        <v>4</v>
      </c>
      <c r="M53" s="58">
        <v>8</v>
      </c>
      <c r="N53" s="58">
        <v>7</v>
      </c>
      <c r="O53" s="58">
        <v>8</v>
      </c>
      <c r="P53" s="49">
        <f t="shared" si="16"/>
        <v>6.8</v>
      </c>
      <c r="Q53" s="50">
        <f t="shared" si="21"/>
        <v>34</v>
      </c>
      <c r="R53" s="51">
        <f t="shared" si="22"/>
        <v>0.68</v>
      </c>
      <c r="S53" s="59">
        <v>8</v>
      </c>
      <c r="T53" s="59">
        <v>7</v>
      </c>
      <c r="U53" s="59">
        <v>8</v>
      </c>
      <c r="V53" s="59">
        <v>5</v>
      </c>
      <c r="W53" s="59">
        <v>7</v>
      </c>
      <c r="X53" s="49">
        <f t="shared" si="17"/>
        <v>7</v>
      </c>
      <c r="Y53" s="50">
        <f t="shared" si="23"/>
        <v>35</v>
      </c>
      <c r="Z53" s="51">
        <f t="shared" si="24"/>
        <v>0.7</v>
      </c>
      <c r="AA53" s="60">
        <v>10</v>
      </c>
      <c r="AB53" s="60">
        <v>10</v>
      </c>
      <c r="AC53" s="60">
        <v>9</v>
      </c>
      <c r="AD53" s="60">
        <v>9</v>
      </c>
      <c r="AE53" s="60">
        <v>10</v>
      </c>
      <c r="AF53" s="49">
        <f t="shared" si="18"/>
        <v>9.6</v>
      </c>
      <c r="AG53" s="50">
        <f t="shared" si="25"/>
        <v>48</v>
      </c>
      <c r="AH53" s="51">
        <f t="shared" si="26"/>
        <v>0.96</v>
      </c>
      <c r="AK53" s="62">
        <v>7</v>
      </c>
      <c r="AL53" s="63" t="e">
        <f t="shared" si="27"/>
        <v>#DIV/0!</v>
      </c>
      <c r="AM53">
        <v>0</v>
      </c>
      <c r="AO53" s="62">
        <v>8</v>
      </c>
      <c r="AP53" s="63" t="e">
        <f t="shared" si="28"/>
        <v>#DIV/0!</v>
      </c>
      <c r="AQ53">
        <v>1.56</v>
      </c>
      <c r="AS53" s="62">
        <v>7.01</v>
      </c>
      <c r="AT53" s="63" t="e">
        <f t="shared" si="29"/>
        <v>#DIV/0!</v>
      </c>
      <c r="AU53">
        <v>0</v>
      </c>
    </row>
    <row r="54" spans="1:47" x14ac:dyDescent="0.25">
      <c r="A54" s="55" t="s">
        <v>94</v>
      </c>
      <c r="B54" s="56">
        <v>13</v>
      </c>
      <c r="C54" s="57">
        <v>6</v>
      </c>
      <c r="D54" s="57">
        <v>3</v>
      </c>
      <c r="E54" s="57">
        <v>4</v>
      </c>
      <c r="F54" s="57">
        <v>6</v>
      </c>
      <c r="G54" s="57">
        <v>4</v>
      </c>
      <c r="H54" s="49">
        <f t="shared" si="15"/>
        <v>4.5999999999999996</v>
      </c>
      <c r="I54" s="50">
        <f t="shared" si="19"/>
        <v>23</v>
      </c>
      <c r="J54" s="51">
        <f t="shared" si="20"/>
        <v>0.46</v>
      </c>
      <c r="K54" s="58">
        <v>7</v>
      </c>
      <c r="L54" s="58">
        <v>4</v>
      </c>
      <c r="M54" s="58">
        <v>8</v>
      </c>
      <c r="N54" s="58">
        <v>5</v>
      </c>
      <c r="O54" s="58">
        <v>8</v>
      </c>
      <c r="P54" s="49">
        <f t="shared" si="16"/>
        <v>6.4</v>
      </c>
      <c r="Q54" s="50">
        <f t="shared" si="21"/>
        <v>32</v>
      </c>
      <c r="R54" s="51">
        <f t="shared" si="22"/>
        <v>0.64</v>
      </c>
      <c r="S54" s="59">
        <v>7</v>
      </c>
      <c r="T54" s="59">
        <v>7</v>
      </c>
      <c r="U54" s="59">
        <v>7</v>
      </c>
      <c r="V54" s="59">
        <v>5</v>
      </c>
      <c r="W54" s="59">
        <v>7</v>
      </c>
      <c r="X54" s="49">
        <f t="shared" si="17"/>
        <v>6.6</v>
      </c>
      <c r="Y54" s="50">
        <f t="shared" si="23"/>
        <v>33</v>
      </c>
      <c r="Z54" s="51">
        <f t="shared" si="24"/>
        <v>0.66</v>
      </c>
      <c r="AA54" s="60">
        <v>10</v>
      </c>
      <c r="AB54" s="60">
        <v>10</v>
      </c>
      <c r="AC54" s="60">
        <v>9</v>
      </c>
      <c r="AD54" s="60">
        <v>9</v>
      </c>
      <c r="AE54" s="60">
        <v>10</v>
      </c>
      <c r="AF54" s="49">
        <f t="shared" si="18"/>
        <v>9.6</v>
      </c>
      <c r="AG54" s="50">
        <f t="shared" si="25"/>
        <v>48</v>
      </c>
      <c r="AH54" s="51">
        <f t="shared" si="26"/>
        <v>0.96</v>
      </c>
      <c r="AK54" s="62">
        <v>8</v>
      </c>
      <c r="AL54" s="63" t="e">
        <f t="shared" si="27"/>
        <v>#DIV/0!</v>
      </c>
      <c r="AM54">
        <v>0</v>
      </c>
      <c r="AO54" s="62">
        <v>8.01</v>
      </c>
      <c r="AP54" s="63" t="e">
        <f t="shared" si="28"/>
        <v>#DIV/0!</v>
      </c>
      <c r="AQ54">
        <v>0</v>
      </c>
      <c r="AS54" s="62">
        <v>8</v>
      </c>
      <c r="AT54" s="63" t="e">
        <f t="shared" si="29"/>
        <v>#DIV/0!</v>
      </c>
      <c r="AU54">
        <v>0</v>
      </c>
    </row>
    <row r="55" spans="1:47" x14ac:dyDescent="0.25">
      <c r="A55" s="55" t="s">
        <v>95</v>
      </c>
      <c r="B55" s="56">
        <v>14</v>
      </c>
      <c r="C55" s="57">
        <v>6</v>
      </c>
      <c r="D55" s="57">
        <v>3</v>
      </c>
      <c r="E55" s="57">
        <v>4</v>
      </c>
      <c r="F55" s="57">
        <v>6</v>
      </c>
      <c r="G55" s="57">
        <v>4</v>
      </c>
      <c r="H55" s="49">
        <f t="shared" si="15"/>
        <v>4.5999999999999996</v>
      </c>
      <c r="I55" s="50">
        <f t="shared" si="19"/>
        <v>23</v>
      </c>
      <c r="J55" s="51">
        <f t="shared" si="20"/>
        <v>0.46</v>
      </c>
      <c r="K55" s="58">
        <v>7</v>
      </c>
      <c r="L55" s="58">
        <v>4</v>
      </c>
      <c r="M55" s="58">
        <v>7</v>
      </c>
      <c r="N55" s="58">
        <v>5</v>
      </c>
      <c r="O55" s="58">
        <v>7</v>
      </c>
      <c r="P55" s="49">
        <f t="shared" si="16"/>
        <v>6</v>
      </c>
      <c r="Q55" s="50">
        <f t="shared" si="21"/>
        <v>30</v>
      </c>
      <c r="R55" s="51">
        <f t="shared" si="22"/>
        <v>0.6</v>
      </c>
      <c r="S55" s="59">
        <v>7</v>
      </c>
      <c r="T55" s="59">
        <v>7</v>
      </c>
      <c r="U55" s="59">
        <v>7</v>
      </c>
      <c r="V55" s="59">
        <v>5</v>
      </c>
      <c r="W55" s="59">
        <v>7</v>
      </c>
      <c r="X55" s="49">
        <f t="shared" si="17"/>
        <v>6.6</v>
      </c>
      <c r="Y55" s="50">
        <f t="shared" si="23"/>
        <v>33</v>
      </c>
      <c r="Z55" s="51">
        <f t="shared" si="24"/>
        <v>0.66</v>
      </c>
      <c r="AA55" s="60">
        <v>10</v>
      </c>
      <c r="AB55" s="60">
        <v>10</v>
      </c>
      <c r="AC55" s="60">
        <v>9</v>
      </c>
      <c r="AD55" s="60">
        <v>9</v>
      </c>
      <c r="AE55" s="60">
        <v>10</v>
      </c>
      <c r="AF55" s="49">
        <f t="shared" si="18"/>
        <v>9.6</v>
      </c>
      <c r="AG55" s="50">
        <f t="shared" si="25"/>
        <v>48</v>
      </c>
      <c r="AH55" s="51">
        <f t="shared" si="26"/>
        <v>0.96</v>
      </c>
      <c r="AK55" s="62">
        <v>9</v>
      </c>
      <c r="AL55" s="63" t="e">
        <f t="shared" si="27"/>
        <v>#DIV/0!</v>
      </c>
      <c r="AM55">
        <v>0.06</v>
      </c>
      <c r="AO55" s="62">
        <v>9</v>
      </c>
      <c r="AP55" s="63" t="e">
        <f t="shared" si="28"/>
        <v>#DIV/0!</v>
      </c>
      <c r="AQ55">
        <v>0</v>
      </c>
      <c r="AS55" s="62">
        <v>9</v>
      </c>
      <c r="AT55" s="63" t="e">
        <f t="shared" si="29"/>
        <v>#DIV/0!</v>
      </c>
      <c r="AU55">
        <v>0</v>
      </c>
    </row>
    <row r="56" spans="1:47" x14ac:dyDescent="0.25">
      <c r="A56" s="55" t="s">
        <v>96</v>
      </c>
      <c r="B56" s="56">
        <v>15</v>
      </c>
      <c r="C56" s="57">
        <v>6</v>
      </c>
      <c r="D56" s="57">
        <v>3</v>
      </c>
      <c r="E56" s="57">
        <v>4</v>
      </c>
      <c r="F56" s="57">
        <v>6</v>
      </c>
      <c r="G56" s="57">
        <v>4</v>
      </c>
      <c r="H56" s="49">
        <f t="shared" si="15"/>
        <v>4.5999999999999996</v>
      </c>
      <c r="I56" s="50">
        <f t="shared" si="19"/>
        <v>23</v>
      </c>
      <c r="J56" s="51">
        <f t="shared" si="20"/>
        <v>0.46</v>
      </c>
      <c r="K56" s="58">
        <v>7</v>
      </c>
      <c r="L56" s="58">
        <v>4</v>
      </c>
      <c r="M56" s="58">
        <v>7</v>
      </c>
      <c r="N56" s="58">
        <v>5</v>
      </c>
      <c r="O56" s="58">
        <v>7</v>
      </c>
      <c r="P56" s="49">
        <f t="shared" si="16"/>
        <v>6</v>
      </c>
      <c r="Q56" s="50">
        <f t="shared" si="21"/>
        <v>30</v>
      </c>
      <c r="R56" s="51">
        <f t="shared" si="22"/>
        <v>0.6</v>
      </c>
      <c r="S56" s="59">
        <v>7</v>
      </c>
      <c r="T56" s="59">
        <v>6</v>
      </c>
      <c r="U56" s="59">
        <v>7</v>
      </c>
      <c r="V56" s="59">
        <v>5</v>
      </c>
      <c r="W56" s="59">
        <v>7</v>
      </c>
      <c r="X56" s="49">
        <f t="shared" si="17"/>
        <v>6.4</v>
      </c>
      <c r="Y56" s="50">
        <f t="shared" si="23"/>
        <v>32</v>
      </c>
      <c r="Z56" s="51">
        <f t="shared" si="24"/>
        <v>0.64</v>
      </c>
      <c r="AA56" s="60">
        <v>10</v>
      </c>
      <c r="AB56" s="60">
        <v>10</v>
      </c>
      <c r="AC56" s="60">
        <v>9</v>
      </c>
      <c r="AD56" s="60">
        <v>9</v>
      </c>
      <c r="AE56" s="60">
        <v>10</v>
      </c>
      <c r="AF56" s="49">
        <f t="shared" si="18"/>
        <v>9.6</v>
      </c>
      <c r="AG56" s="50">
        <f t="shared" si="25"/>
        <v>48</v>
      </c>
      <c r="AH56" s="51">
        <f t="shared" si="26"/>
        <v>0.96</v>
      </c>
      <c r="AK56" s="62">
        <v>9.99</v>
      </c>
      <c r="AL56" s="63" t="e">
        <f t="shared" si="27"/>
        <v>#DIV/0!</v>
      </c>
      <c r="AM56">
        <v>0.06</v>
      </c>
      <c r="AO56" s="62">
        <v>9.99</v>
      </c>
      <c r="AP56" s="63" t="e">
        <f t="shared" si="28"/>
        <v>#DIV/0!</v>
      </c>
      <c r="AQ56">
        <v>0</v>
      </c>
      <c r="AS56" s="62">
        <v>9.99</v>
      </c>
      <c r="AT56" s="63" t="e">
        <f t="shared" si="29"/>
        <v>#DIV/0!</v>
      </c>
      <c r="AU56">
        <v>0</v>
      </c>
    </row>
    <row r="57" spans="1:47" x14ac:dyDescent="0.25">
      <c r="A57" s="55" t="s">
        <v>97</v>
      </c>
      <c r="B57" s="56">
        <f>B56+1</f>
        <v>16</v>
      </c>
      <c r="C57" s="57">
        <v>5</v>
      </c>
      <c r="D57" s="57">
        <v>3</v>
      </c>
      <c r="E57" s="57">
        <v>3</v>
      </c>
      <c r="F57" s="57">
        <v>6</v>
      </c>
      <c r="G57" s="57">
        <v>3</v>
      </c>
      <c r="H57" s="49">
        <f>AVERAGE(C57:G57)</f>
        <v>4</v>
      </c>
      <c r="I57" s="50">
        <f t="shared" si="19"/>
        <v>20</v>
      </c>
      <c r="J57" s="51">
        <f t="shared" si="20"/>
        <v>0.4</v>
      </c>
      <c r="K57" s="58">
        <v>7</v>
      </c>
      <c r="L57" s="58">
        <v>4</v>
      </c>
      <c r="M57" s="58">
        <v>7</v>
      </c>
      <c r="N57" s="58">
        <v>5</v>
      </c>
      <c r="O57" s="58">
        <v>7</v>
      </c>
      <c r="P57" s="49">
        <f>AVERAGE(K57:O57)</f>
        <v>6</v>
      </c>
      <c r="Q57" s="50">
        <f t="shared" si="21"/>
        <v>30</v>
      </c>
      <c r="R57" s="51">
        <f t="shared" si="22"/>
        <v>0.6</v>
      </c>
      <c r="S57" s="59">
        <v>7</v>
      </c>
      <c r="T57" s="59">
        <v>6</v>
      </c>
      <c r="U57" s="59">
        <v>7</v>
      </c>
      <c r="V57" s="59">
        <v>5</v>
      </c>
      <c r="W57" s="59">
        <v>7</v>
      </c>
      <c r="X57" s="49">
        <f>AVERAGE(S57:W57)</f>
        <v>6.4</v>
      </c>
      <c r="Y57" s="50">
        <f t="shared" si="23"/>
        <v>32</v>
      </c>
      <c r="Z57" s="51">
        <f t="shared" si="24"/>
        <v>0.64</v>
      </c>
      <c r="AA57" s="60">
        <v>10</v>
      </c>
      <c r="AB57" s="60">
        <v>10</v>
      </c>
      <c r="AC57" s="60">
        <v>9</v>
      </c>
      <c r="AD57" s="60">
        <v>9</v>
      </c>
      <c r="AE57" s="60">
        <v>10</v>
      </c>
      <c r="AF57" s="49">
        <f>AVERAGE(AA57:AE57)</f>
        <v>9.6</v>
      </c>
      <c r="AG57" s="50">
        <f t="shared" si="25"/>
        <v>48</v>
      </c>
      <c r="AH57" s="51">
        <f t="shared" si="26"/>
        <v>0.96</v>
      </c>
      <c r="AK57" s="62">
        <v>10</v>
      </c>
      <c r="AL57" s="63" t="e">
        <f t="shared" si="27"/>
        <v>#DIV/0!</v>
      </c>
      <c r="AM57">
        <v>5.35</v>
      </c>
      <c r="AO57" s="62">
        <v>10</v>
      </c>
      <c r="AP57" s="63" t="e">
        <f t="shared" si="28"/>
        <v>#DIV/0!</v>
      </c>
      <c r="AQ57">
        <v>2.62</v>
      </c>
      <c r="AS57" s="62">
        <v>10</v>
      </c>
      <c r="AT57" s="63" t="e">
        <f t="shared" si="29"/>
        <v>#DIV/0!</v>
      </c>
      <c r="AU57">
        <v>3.09</v>
      </c>
    </row>
    <row r="58" spans="1:47" x14ac:dyDescent="0.25">
      <c r="A58" s="55" t="s">
        <v>98</v>
      </c>
      <c r="B58" s="56">
        <f>B57+1</f>
        <v>17</v>
      </c>
      <c r="C58" s="57">
        <v>5</v>
      </c>
      <c r="D58" s="57">
        <v>3</v>
      </c>
      <c r="E58" s="57">
        <v>3</v>
      </c>
      <c r="F58" s="57">
        <v>6</v>
      </c>
      <c r="G58" s="57">
        <v>3</v>
      </c>
      <c r="H58" s="49">
        <f>AVERAGE(C58:G58)</f>
        <v>4</v>
      </c>
      <c r="I58" s="50">
        <f t="shared" si="19"/>
        <v>20</v>
      </c>
      <c r="J58" s="51">
        <f t="shared" si="20"/>
        <v>0.4</v>
      </c>
      <c r="K58" s="58">
        <v>7</v>
      </c>
      <c r="L58" s="58">
        <v>4</v>
      </c>
      <c r="M58" s="58">
        <v>7</v>
      </c>
      <c r="N58" s="58">
        <v>5</v>
      </c>
      <c r="O58" s="58">
        <v>7</v>
      </c>
      <c r="P58" s="49">
        <f>AVERAGE(K58:O58)</f>
        <v>6</v>
      </c>
      <c r="Q58" s="50">
        <f t="shared" si="21"/>
        <v>30</v>
      </c>
      <c r="R58" s="51">
        <f t="shared" si="22"/>
        <v>0.6</v>
      </c>
      <c r="S58" s="59">
        <v>7</v>
      </c>
      <c r="T58" s="59">
        <v>6</v>
      </c>
      <c r="U58" s="59">
        <v>7</v>
      </c>
      <c r="V58" s="59">
        <v>5</v>
      </c>
      <c r="W58" s="59">
        <v>7</v>
      </c>
      <c r="X58" s="49">
        <f>AVERAGE(S58:W58)</f>
        <v>6.4</v>
      </c>
      <c r="Y58" s="50">
        <f t="shared" si="23"/>
        <v>32</v>
      </c>
      <c r="Z58" s="51">
        <f t="shared" si="24"/>
        <v>0.64</v>
      </c>
      <c r="AA58" s="60">
        <v>10</v>
      </c>
      <c r="AB58" s="60">
        <v>10</v>
      </c>
      <c r="AC58" s="60">
        <v>9</v>
      </c>
      <c r="AD58" s="60">
        <v>9</v>
      </c>
      <c r="AE58" s="60">
        <v>10</v>
      </c>
      <c r="AF58" s="49">
        <f>AVERAGE(AA58:AE58)</f>
        <v>9.6</v>
      </c>
      <c r="AG58" s="50">
        <f t="shared" si="25"/>
        <v>48</v>
      </c>
      <c r="AH58" s="51">
        <f t="shared" si="26"/>
        <v>0.96</v>
      </c>
      <c r="AK58" s="62">
        <v>11</v>
      </c>
      <c r="AL58" s="63" t="e">
        <f t="shared" si="27"/>
        <v>#DIV/0!</v>
      </c>
      <c r="AM58">
        <v>5.32</v>
      </c>
      <c r="AO58" s="62">
        <v>11</v>
      </c>
      <c r="AP58" s="63" t="e">
        <f t="shared" si="28"/>
        <v>#DIV/0!</v>
      </c>
      <c r="AQ58">
        <v>2.63</v>
      </c>
      <c r="AS58" s="62">
        <v>11</v>
      </c>
      <c r="AT58" s="63" t="e">
        <f t="shared" si="29"/>
        <v>#DIV/0!</v>
      </c>
      <c r="AU58">
        <v>3.09</v>
      </c>
    </row>
    <row r="59" spans="1:47" x14ac:dyDescent="0.25">
      <c r="A59" s="55" t="s">
        <v>99</v>
      </c>
      <c r="B59" s="56">
        <f>B58+1</f>
        <v>18</v>
      </c>
      <c r="C59" s="57">
        <v>5</v>
      </c>
      <c r="D59" s="57">
        <v>3</v>
      </c>
      <c r="E59" s="57">
        <v>3</v>
      </c>
      <c r="F59" s="57">
        <v>6</v>
      </c>
      <c r="G59" s="57">
        <v>3</v>
      </c>
      <c r="H59" s="49">
        <f>AVERAGE(C59:G59)</f>
        <v>4</v>
      </c>
      <c r="I59" s="50">
        <f t="shared" si="19"/>
        <v>20</v>
      </c>
      <c r="J59" s="51">
        <f t="shared" si="20"/>
        <v>0.4</v>
      </c>
      <c r="K59" s="58">
        <v>7</v>
      </c>
      <c r="L59" s="58">
        <v>4</v>
      </c>
      <c r="M59" s="58">
        <v>7</v>
      </c>
      <c r="N59" s="58">
        <v>5</v>
      </c>
      <c r="O59" s="58">
        <v>7</v>
      </c>
      <c r="P59" s="49">
        <f>AVERAGE(K59:O59)</f>
        <v>6</v>
      </c>
      <c r="Q59" s="50">
        <f t="shared" si="21"/>
        <v>30</v>
      </c>
      <c r="R59" s="51">
        <f t="shared" si="22"/>
        <v>0.6</v>
      </c>
      <c r="S59" s="59">
        <v>7</v>
      </c>
      <c r="T59" s="59">
        <v>6</v>
      </c>
      <c r="U59" s="59">
        <v>7</v>
      </c>
      <c r="V59" s="59">
        <v>5</v>
      </c>
      <c r="W59" s="59">
        <v>7</v>
      </c>
      <c r="X59" s="49">
        <f>AVERAGE(S59:W59)</f>
        <v>6.4</v>
      </c>
      <c r="Y59" s="50">
        <f t="shared" si="23"/>
        <v>32</v>
      </c>
      <c r="Z59" s="51">
        <f t="shared" si="24"/>
        <v>0.64</v>
      </c>
      <c r="AA59" s="60">
        <v>10</v>
      </c>
      <c r="AB59" s="60">
        <v>10</v>
      </c>
      <c r="AC59" s="60">
        <v>9</v>
      </c>
      <c r="AD59" s="60">
        <v>9</v>
      </c>
      <c r="AE59" s="60">
        <v>10</v>
      </c>
      <c r="AF59" s="49">
        <f>AVERAGE(AA59:AE59)</f>
        <v>9.6</v>
      </c>
      <c r="AG59" s="50">
        <f t="shared" si="25"/>
        <v>48</v>
      </c>
      <c r="AH59" s="51">
        <f t="shared" si="26"/>
        <v>0.96</v>
      </c>
      <c r="AK59" s="62">
        <v>12</v>
      </c>
      <c r="AL59" s="63" t="e">
        <f t="shared" si="27"/>
        <v>#DIV/0!</v>
      </c>
      <c r="AM59">
        <v>5.35</v>
      </c>
      <c r="AO59" s="62">
        <v>12</v>
      </c>
      <c r="AP59" s="63" t="e">
        <f t="shared" si="28"/>
        <v>#DIV/0!</v>
      </c>
      <c r="AQ59">
        <v>2.61</v>
      </c>
      <c r="AS59" s="62">
        <v>12</v>
      </c>
      <c r="AT59" s="63" t="e">
        <f t="shared" si="29"/>
        <v>#DIV/0!</v>
      </c>
      <c r="AU59">
        <v>3.16</v>
      </c>
    </row>
    <row r="60" spans="1:47" x14ac:dyDescent="0.25">
      <c r="A60" s="55" t="s">
        <v>100</v>
      </c>
      <c r="B60" s="56">
        <f>B59+1</f>
        <v>19</v>
      </c>
      <c r="C60" s="57">
        <v>5</v>
      </c>
      <c r="D60" s="57">
        <v>3</v>
      </c>
      <c r="E60" s="57">
        <v>3</v>
      </c>
      <c r="F60" s="57">
        <v>6</v>
      </c>
      <c r="G60" s="57">
        <v>3</v>
      </c>
      <c r="H60" s="49">
        <f>AVERAGE(C60:G60)</f>
        <v>4</v>
      </c>
      <c r="I60" s="50">
        <f t="shared" si="19"/>
        <v>20</v>
      </c>
      <c r="J60" s="51">
        <f t="shared" si="20"/>
        <v>0.4</v>
      </c>
      <c r="K60" s="58">
        <v>7</v>
      </c>
      <c r="L60" s="58">
        <v>4</v>
      </c>
      <c r="M60" s="58">
        <v>7</v>
      </c>
      <c r="N60" s="58">
        <v>5</v>
      </c>
      <c r="O60" s="58">
        <v>7</v>
      </c>
      <c r="P60" s="49">
        <f>AVERAGE(K60:O60)</f>
        <v>6</v>
      </c>
      <c r="Q60" s="50">
        <f t="shared" si="21"/>
        <v>30</v>
      </c>
      <c r="R60" s="51">
        <f t="shared" si="22"/>
        <v>0.6</v>
      </c>
      <c r="S60" s="59">
        <v>7</v>
      </c>
      <c r="T60" s="59">
        <v>6</v>
      </c>
      <c r="U60" s="59">
        <v>7</v>
      </c>
      <c r="V60" s="59">
        <v>5</v>
      </c>
      <c r="W60" s="59">
        <v>6</v>
      </c>
      <c r="X60" s="49">
        <f>AVERAGE(S60:W60)</f>
        <v>6.2</v>
      </c>
      <c r="Y60" s="50">
        <f t="shared" si="23"/>
        <v>31</v>
      </c>
      <c r="Z60" s="51">
        <f t="shared" si="24"/>
        <v>0.62</v>
      </c>
      <c r="AA60" s="60">
        <v>10</v>
      </c>
      <c r="AB60" s="60">
        <v>10</v>
      </c>
      <c r="AC60" s="60">
        <v>9</v>
      </c>
      <c r="AD60" s="60">
        <v>9</v>
      </c>
      <c r="AE60" s="60">
        <v>10</v>
      </c>
      <c r="AF60" s="49">
        <f>AVERAGE(AA60:AE60)</f>
        <v>9.6</v>
      </c>
      <c r="AG60" s="50">
        <f t="shared" si="25"/>
        <v>48</v>
      </c>
      <c r="AH60" s="51">
        <f t="shared" si="26"/>
        <v>0.96</v>
      </c>
      <c r="AK60" s="62">
        <v>12.01</v>
      </c>
      <c r="AL60" s="63" t="e">
        <f t="shared" si="27"/>
        <v>#DIV/0!</v>
      </c>
      <c r="AM60">
        <v>0</v>
      </c>
      <c r="AO60" s="62">
        <v>13</v>
      </c>
      <c r="AP60" s="63" t="e">
        <f t="shared" si="28"/>
        <v>#DIV/0!</v>
      </c>
      <c r="AQ60">
        <v>2.71</v>
      </c>
      <c r="AS60" s="62">
        <v>12.01</v>
      </c>
      <c r="AT60" s="63" t="e">
        <f t="shared" si="29"/>
        <v>#DIV/0!</v>
      </c>
      <c r="AU60">
        <v>0</v>
      </c>
    </row>
    <row r="61" spans="1:47" x14ac:dyDescent="0.25">
      <c r="A61" s="55" t="s">
        <v>101</v>
      </c>
      <c r="B61" s="56">
        <f>B60+1</f>
        <v>20</v>
      </c>
      <c r="C61" s="57">
        <v>5</v>
      </c>
      <c r="D61" s="57">
        <v>3</v>
      </c>
      <c r="E61" s="57">
        <v>3</v>
      </c>
      <c r="F61" s="57">
        <v>6</v>
      </c>
      <c r="G61" s="57">
        <v>3</v>
      </c>
      <c r="H61" s="49">
        <f>AVERAGE(C61:G61)</f>
        <v>4</v>
      </c>
      <c r="I61" s="50">
        <f t="shared" si="19"/>
        <v>20</v>
      </c>
      <c r="J61" s="51">
        <f t="shared" si="20"/>
        <v>0.4</v>
      </c>
      <c r="K61" s="58">
        <v>7</v>
      </c>
      <c r="L61" s="58">
        <v>4</v>
      </c>
      <c r="M61" s="58">
        <v>7</v>
      </c>
      <c r="N61" s="58">
        <v>5</v>
      </c>
      <c r="O61" s="58">
        <v>7</v>
      </c>
      <c r="P61" s="49">
        <f>AVERAGE(K61:O61)</f>
        <v>6</v>
      </c>
      <c r="Q61" s="50">
        <f t="shared" si="21"/>
        <v>30</v>
      </c>
      <c r="R61" s="51">
        <f t="shared" si="22"/>
        <v>0.6</v>
      </c>
      <c r="S61" s="59">
        <v>7</v>
      </c>
      <c r="T61" s="59">
        <v>6</v>
      </c>
      <c r="U61" s="59">
        <v>7</v>
      </c>
      <c r="V61" s="59">
        <v>5</v>
      </c>
      <c r="W61" s="59">
        <v>6</v>
      </c>
      <c r="X61" s="49">
        <f>AVERAGE(S61:W61)</f>
        <v>6.2</v>
      </c>
      <c r="Y61" s="50">
        <f t="shared" si="23"/>
        <v>31</v>
      </c>
      <c r="Z61" s="51">
        <f t="shared" si="24"/>
        <v>0.62</v>
      </c>
      <c r="AA61" s="60">
        <v>10</v>
      </c>
      <c r="AB61" s="60">
        <v>10</v>
      </c>
      <c r="AC61" s="60">
        <v>9</v>
      </c>
      <c r="AD61" s="60">
        <v>9</v>
      </c>
      <c r="AE61" s="60">
        <v>10</v>
      </c>
      <c r="AF61" s="49">
        <f>AVERAGE(AA61:AE61)</f>
        <v>9.6</v>
      </c>
      <c r="AG61" s="50">
        <f t="shared" si="25"/>
        <v>48</v>
      </c>
      <c r="AH61" s="51">
        <f t="shared" si="26"/>
        <v>0.96</v>
      </c>
      <c r="AK61" s="62">
        <v>13</v>
      </c>
      <c r="AL61" s="63" t="e">
        <f t="shared" si="27"/>
        <v>#DIV/0!</v>
      </c>
      <c r="AM61">
        <v>0.05</v>
      </c>
      <c r="AO61" s="62">
        <v>14</v>
      </c>
      <c r="AP61" s="63" t="e">
        <f t="shared" si="28"/>
        <v>#DIV/0!</v>
      </c>
      <c r="AQ61">
        <v>2.64</v>
      </c>
      <c r="AS61" s="62">
        <v>13</v>
      </c>
      <c r="AT61" s="63" t="e">
        <f t="shared" si="29"/>
        <v>#DIV/0!</v>
      </c>
      <c r="AU61">
        <v>0.06</v>
      </c>
    </row>
    <row r="62" spans="1:47" x14ac:dyDescent="0.25">
      <c r="AK62" s="62">
        <v>14</v>
      </c>
      <c r="AL62" s="63" t="e">
        <f t="shared" si="27"/>
        <v>#DIV/0!</v>
      </c>
      <c r="AM62">
        <v>0.05</v>
      </c>
      <c r="AO62" s="62">
        <v>14.01</v>
      </c>
      <c r="AP62" s="63" t="e">
        <f t="shared" si="28"/>
        <v>#DIV/0!</v>
      </c>
      <c r="AQ62">
        <v>0</v>
      </c>
      <c r="AS62" s="62">
        <v>14</v>
      </c>
      <c r="AT62" s="63" t="e">
        <f t="shared" si="29"/>
        <v>#DIV/0!</v>
      </c>
      <c r="AU62">
        <v>7.0000000000000007E-2</v>
      </c>
    </row>
    <row r="63" spans="1:47" x14ac:dyDescent="0.25">
      <c r="C63" s="124" t="s">
        <v>39</v>
      </c>
      <c r="D63" s="125"/>
      <c r="E63" s="125"/>
      <c r="F63" s="125"/>
      <c r="G63" s="125"/>
      <c r="H63" s="125"/>
      <c r="I63" s="126"/>
      <c r="J63" s="34"/>
      <c r="K63" s="127" t="s">
        <v>40</v>
      </c>
      <c r="L63" s="128"/>
      <c r="M63" s="128"/>
      <c r="N63" s="128"/>
      <c r="O63" s="128"/>
      <c r="P63" s="128"/>
      <c r="Q63" s="129"/>
      <c r="R63" s="35"/>
      <c r="S63" s="130" t="s">
        <v>41</v>
      </c>
      <c r="T63" s="131"/>
      <c r="U63" s="131"/>
      <c r="V63" s="131"/>
      <c r="W63" s="131"/>
      <c r="X63" s="131"/>
      <c r="Y63" s="132"/>
      <c r="AA63" s="133" t="s">
        <v>42</v>
      </c>
      <c r="AB63" s="134"/>
      <c r="AC63" s="134"/>
      <c r="AD63" s="134"/>
      <c r="AE63" s="134"/>
      <c r="AF63" s="134"/>
      <c r="AG63" s="135"/>
      <c r="AK63" s="62">
        <v>14.99</v>
      </c>
      <c r="AL63" s="63" t="e">
        <f t="shared" si="27"/>
        <v>#DIV/0!</v>
      </c>
      <c r="AM63">
        <v>0.05</v>
      </c>
      <c r="AO63" s="62">
        <v>14.99</v>
      </c>
      <c r="AP63" s="63" t="e">
        <f t="shared" si="28"/>
        <v>#DIV/0!</v>
      </c>
      <c r="AQ63">
        <v>0</v>
      </c>
      <c r="AS63" s="62">
        <v>14.99</v>
      </c>
      <c r="AT63" s="63" t="e">
        <f t="shared" si="29"/>
        <v>#DIV/0!</v>
      </c>
      <c r="AU63">
        <v>7.0000000000000007E-2</v>
      </c>
    </row>
    <row r="64" spans="1:47" x14ac:dyDescent="0.25">
      <c r="C64" s="43" t="s">
        <v>66</v>
      </c>
      <c r="D64" t="s">
        <v>79</v>
      </c>
      <c r="E64" t="s">
        <v>80</v>
      </c>
      <c r="K64" s="43" t="s">
        <v>66</v>
      </c>
      <c r="L64" t="s">
        <v>79</v>
      </c>
      <c r="M64" t="s">
        <v>80</v>
      </c>
      <c r="S64" s="43" t="s">
        <v>66</v>
      </c>
      <c r="T64" t="s">
        <v>79</v>
      </c>
      <c r="U64" t="s">
        <v>80</v>
      </c>
      <c r="AA64" s="43" t="s">
        <v>66</v>
      </c>
      <c r="AB64" t="s">
        <v>79</v>
      </c>
      <c r="AC64" t="s">
        <v>80</v>
      </c>
      <c r="AK64" s="62">
        <v>15</v>
      </c>
      <c r="AL64" s="63" t="e">
        <f t="shared" si="27"/>
        <v>#DIV/0!</v>
      </c>
      <c r="AM64">
        <v>5.4</v>
      </c>
      <c r="AO64" s="62">
        <v>15</v>
      </c>
      <c r="AP64" s="63" t="e">
        <f t="shared" si="28"/>
        <v>#DIV/0!</v>
      </c>
      <c r="AQ64">
        <v>1.32</v>
      </c>
      <c r="AS64" s="62">
        <v>15</v>
      </c>
      <c r="AT64" s="63" t="e">
        <f t="shared" si="29"/>
        <v>#DIV/0!</v>
      </c>
      <c r="AU64">
        <v>1.63</v>
      </c>
    </row>
    <row r="65" spans="3:47" x14ac:dyDescent="0.25">
      <c r="C65" s="47">
        <v>0</v>
      </c>
      <c r="D65">
        <v>50</v>
      </c>
      <c r="E65">
        <v>50</v>
      </c>
      <c r="K65" s="47">
        <v>0</v>
      </c>
      <c r="L65">
        <v>50</v>
      </c>
      <c r="M65">
        <v>50</v>
      </c>
      <c r="S65" s="47">
        <v>0</v>
      </c>
      <c r="T65">
        <v>50</v>
      </c>
      <c r="U65">
        <v>50</v>
      </c>
      <c r="AA65" s="47">
        <v>0</v>
      </c>
      <c r="AB65">
        <v>50</v>
      </c>
      <c r="AC65">
        <v>50</v>
      </c>
      <c r="AK65" s="62">
        <v>16</v>
      </c>
      <c r="AL65" s="63" t="e">
        <f t="shared" si="27"/>
        <v>#DIV/0!</v>
      </c>
      <c r="AM65">
        <v>5.38</v>
      </c>
      <c r="AO65" s="62">
        <v>16</v>
      </c>
      <c r="AP65" s="63" t="e">
        <f t="shared" si="28"/>
        <v>#DIV/0!</v>
      </c>
      <c r="AQ65">
        <v>1.29</v>
      </c>
      <c r="AS65" s="62">
        <v>16</v>
      </c>
      <c r="AT65" s="63" t="e">
        <f t="shared" si="29"/>
        <v>#DIV/0!</v>
      </c>
      <c r="AU65">
        <v>1.65</v>
      </c>
    </row>
    <row r="66" spans="3:47" x14ac:dyDescent="0.25">
      <c r="C66" s="56">
        <v>1</v>
      </c>
      <c r="D66">
        <v>43</v>
      </c>
      <c r="E66">
        <v>50</v>
      </c>
      <c r="K66" s="56">
        <v>1</v>
      </c>
      <c r="L66">
        <v>49</v>
      </c>
      <c r="M66">
        <v>50</v>
      </c>
      <c r="S66" s="56">
        <v>1</v>
      </c>
      <c r="T66">
        <v>50</v>
      </c>
      <c r="U66">
        <v>50</v>
      </c>
      <c r="AA66" s="56">
        <v>1</v>
      </c>
      <c r="AB66">
        <v>50</v>
      </c>
      <c r="AC66">
        <v>50</v>
      </c>
      <c r="AK66" s="62">
        <v>16.010000000000002</v>
      </c>
      <c r="AL66" s="63" t="e">
        <f t="shared" si="27"/>
        <v>#DIV/0!</v>
      </c>
      <c r="AM66">
        <v>0</v>
      </c>
      <c r="AO66" s="62">
        <v>17</v>
      </c>
      <c r="AP66" s="63" t="e">
        <f t="shared" si="28"/>
        <v>#DIV/0!</v>
      </c>
      <c r="AQ66">
        <v>1.26</v>
      </c>
      <c r="AS66" s="62">
        <v>17</v>
      </c>
      <c r="AT66" s="63" t="e">
        <f t="shared" si="29"/>
        <v>#DIV/0!</v>
      </c>
      <c r="AU66">
        <v>1.68</v>
      </c>
    </row>
    <row r="67" spans="3:47" x14ac:dyDescent="0.25">
      <c r="C67" s="56">
        <v>2</v>
      </c>
      <c r="D67">
        <v>43</v>
      </c>
      <c r="E67">
        <v>43</v>
      </c>
      <c r="K67" s="56">
        <v>2</v>
      </c>
      <c r="L67">
        <v>45</v>
      </c>
      <c r="M67">
        <v>49</v>
      </c>
      <c r="S67" s="56">
        <v>2</v>
      </c>
      <c r="T67">
        <v>48</v>
      </c>
      <c r="U67">
        <v>50</v>
      </c>
      <c r="AA67" s="56">
        <v>2</v>
      </c>
      <c r="AB67">
        <v>50</v>
      </c>
      <c r="AC67">
        <v>50</v>
      </c>
      <c r="AK67" s="62">
        <v>17</v>
      </c>
      <c r="AL67" s="63" t="e">
        <f t="shared" si="27"/>
        <v>#DIV/0!</v>
      </c>
      <c r="AM67">
        <v>0</v>
      </c>
      <c r="AO67" s="62">
        <v>18</v>
      </c>
      <c r="AP67" s="63" t="e">
        <f t="shared" si="28"/>
        <v>#DIV/0!</v>
      </c>
      <c r="AQ67">
        <v>1.27</v>
      </c>
      <c r="AS67" s="62">
        <v>18</v>
      </c>
      <c r="AT67" s="63" t="e">
        <f t="shared" si="29"/>
        <v>#DIV/0!</v>
      </c>
      <c r="AU67">
        <v>1.7</v>
      </c>
    </row>
    <row r="68" spans="3:47" x14ac:dyDescent="0.25">
      <c r="C68" s="56">
        <v>3</v>
      </c>
      <c r="D68">
        <v>43</v>
      </c>
      <c r="E68">
        <v>43</v>
      </c>
      <c r="K68" s="56">
        <v>3</v>
      </c>
      <c r="L68">
        <v>43</v>
      </c>
      <c r="M68">
        <v>45</v>
      </c>
      <c r="S68" s="56">
        <v>3</v>
      </c>
      <c r="T68">
        <v>48</v>
      </c>
      <c r="U68">
        <v>48</v>
      </c>
      <c r="AA68" s="56">
        <v>3</v>
      </c>
      <c r="AB68">
        <v>50</v>
      </c>
      <c r="AC68">
        <v>50</v>
      </c>
      <c r="AK68" s="62">
        <v>18</v>
      </c>
      <c r="AL68" s="63" t="e">
        <f t="shared" si="27"/>
        <v>#DIV/0!</v>
      </c>
      <c r="AM68">
        <v>0.05</v>
      </c>
      <c r="AO68" s="62">
        <v>19</v>
      </c>
      <c r="AP68" s="63" t="e">
        <f t="shared" si="28"/>
        <v>#DIV/0!</v>
      </c>
      <c r="AQ68">
        <v>1.3</v>
      </c>
      <c r="AS68" s="62">
        <v>19</v>
      </c>
      <c r="AT68" s="63" t="e">
        <f t="shared" si="29"/>
        <v>#DIV/0!</v>
      </c>
      <c r="AU68">
        <v>1.72</v>
      </c>
    </row>
    <row r="69" spans="3:47" x14ac:dyDescent="0.25">
      <c r="C69" s="56">
        <v>4</v>
      </c>
      <c r="D69">
        <v>42</v>
      </c>
      <c r="E69">
        <v>43</v>
      </c>
      <c r="K69" s="56">
        <v>4</v>
      </c>
      <c r="L69">
        <v>43</v>
      </c>
      <c r="M69">
        <v>43</v>
      </c>
      <c r="S69" s="56">
        <v>4</v>
      </c>
      <c r="T69">
        <v>48</v>
      </c>
      <c r="U69">
        <v>48</v>
      </c>
      <c r="AA69" s="56">
        <v>4</v>
      </c>
      <c r="AB69">
        <v>49</v>
      </c>
      <c r="AC69">
        <v>50</v>
      </c>
      <c r="AK69" s="62">
        <v>19</v>
      </c>
      <c r="AL69" s="63" t="e">
        <f t="shared" si="27"/>
        <v>#DIV/0!</v>
      </c>
      <c r="AM69">
        <v>0.05</v>
      </c>
      <c r="AO69" s="62">
        <v>19.010000000000002</v>
      </c>
      <c r="AP69" s="63" t="e">
        <f t="shared" si="28"/>
        <v>#DIV/0!</v>
      </c>
      <c r="AQ69">
        <v>0</v>
      </c>
      <c r="AS69" s="62">
        <v>20</v>
      </c>
      <c r="AT69" s="63" t="e">
        <f t="shared" si="29"/>
        <v>#DIV/0!</v>
      </c>
      <c r="AU69">
        <v>1.69</v>
      </c>
    </row>
    <row r="70" spans="3:47" x14ac:dyDescent="0.25">
      <c r="C70" s="56">
        <v>5</v>
      </c>
      <c r="D70">
        <v>42</v>
      </c>
      <c r="E70">
        <v>42</v>
      </c>
      <c r="K70" s="56">
        <v>5</v>
      </c>
      <c r="L70">
        <v>42</v>
      </c>
      <c r="M70">
        <v>43</v>
      </c>
      <c r="S70" s="56">
        <v>5</v>
      </c>
      <c r="T70">
        <v>48</v>
      </c>
      <c r="U70">
        <v>48</v>
      </c>
      <c r="AA70" s="56">
        <v>5</v>
      </c>
      <c r="AB70">
        <v>49</v>
      </c>
      <c r="AC70">
        <v>49</v>
      </c>
      <c r="AK70" s="62">
        <v>20</v>
      </c>
      <c r="AL70" s="63" t="e">
        <f t="shared" si="27"/>
        <v>#DIV/0!</v>
      </c>
      <c r="AM70">
        <v>0.06</v>
      </c>
      <c r="AO70" s="62">
        <v>20</v>
      </c>
      <c r="AP70" s="63" t="e">
        <f t="shared" si="28"/>
        <v>#DIV/0!</v>
      </c>
      <c r="AQ70">
        <v>0</v>
      </c>
      <c r="AS70" s="62">
        <v>20.010000000000002</v>
      </c>
      <c r="AT70" s="63" t="e">
        <f t="shared" si="29"/>
        <v>#DIV/0!</v>
      </c>
      <c r="AU70">
        <v>0</v>
      </c>
    </row>
    <row r="71" spans="3:47" x14ac:dyDescent="0.25">
      <c r="C71" s="56">
        <v>6</v>
      </c>
      <c r="D71">
        <v>36</v>
      </c>
      <c r="E71">
        <v>42</v>
      </c>
      <c r="K71" s="56">
        <v>6</v>
      </c>
      <c r="L71">
        <v>42</v>
      </c>
      <c r="M71">
        <v>42</v>
      </c>
      <c r="S71" s="56">
        <v>6</v>
      </c>
      <c r="T71">
        <v>45</v>
      </c>
      <c r="U71">
        <v>48</v>
      </c>
      <c r="AA71" s="56">
        <v>6</v>
      </c>
      <c r="AB71">
        <v>49</v>
      </c>
      <c r="AC71">
        <v>49</v>
      </c>
      <c r="AO71" s="62"/>
      <c r="AP71" s="62"/>
    </row>
    <row r="72" spans="3:47" x14ac:dyDescent="0.25">
      <c r="C72" s="56">
        <v>7</v>
      </c>
      <c r="D72">
        <v>36</v>
      </c>
      <c r="E72">
        <v>36</v>
      </c>
      <c r="K72" s="56">
        <v>7</v>
      </c>
      <c r="L72">
        <v>42</v>
      </c>
      <c r="M72">
        <v>42</v>
      </c>
      <c r="S72" s="56">
        <v>7</v>
      </c>
      <c r="T72">
        <v>42</v>
      </c>
      <c r="U72">
        <v>45</v>
      </c>
      <c r="AA72" s="56">
        <v>7</v>
      </c>
      <c r="AB72">
        <v>49</v>
      </c>
      <c r="AC72">
        <v>49</v>
      </c>
    </row>
    <row r="73" spans="3:47" x14ac:dyDescent="0.25">
      <c r="C73" s="56">
        <v>8</v>
      </c>
      <c r="D73">
        <v>36</v>
      </c>
      <c r="E73">
        <v>36</v>
      </c>
      <c r="K73" s="56">
        <v>8</v>
      </c>
      <c r="L73">
        <v>40</v>
      </c>
      <c r="M73">
        <v>42</v>
      </c>
      <c r="S73" s="56">
        <v>8</v>
      </c>
      <c r="T73">
        <v>42</v>
      </c>
      <c r="U73">
        <v>42</v>
      </c>
      <c r="AA73" s="56">
        <v>8</v>
      </c>
      <c r="AB73">
        <v>49</v>
      </c>
      <c r="AC73">
        <v>49</v>
      </c>
    </row>
    <row r="74" spans="3:47" x14ac:dyDescent="0.25">
      <c r="C74" s="56">
        <v>9</v>
      </c>
      <c r="D74">
        <v>36</v>
      </c>
      <c r="E74">
        <v>36</v>
      </c>
      <c r="K74" s="56">
        <v>9</v>
      </c>
      <c r="L74">
        <v>40</v>
      </c>
      <c r="M74">
        <v>40</v>
      </c>
      <c r="S74" s="56">
        <v>9</v>
      </c>
      <c r="T74">
        <v>42</v>
      </c>
      <c r="U74">
        <v>42</v>
      </c>
      <c r="AA74" s="56">
        <v>9</v>
      </c>
      <c r="AB74">
        <v>48</v>
      </c>
      <c r="AC74">
        <v>49</v>
      </c>
    </row>
    <row r="75" spans="3:47" x14ac:dyDescent="0.25">
      <c r="C75" s="56">
        <v>10</v>
      </c>
      <c r="D75">
        <v>36</v>
      </c>
      <c r="E75">
        <v>36</v>
      </c>
      <c r="K75" s="56">
        <v>10</v>
      </c>
      <c r="L75">
        <v>39</v>
      </c>
      <c r="M75">
        <v>40</v>
      </c>
      <c r="S75" s="56">
        <v>10</v>
      </c>
      <c r="T75">
        <v>41</v>
      </c>
      <c r="U75">
        <v>42</v>
      </c>
      <c r="AA75" s="56">
        <v>10</v>
      </c>
      <c r="AB75">
        <v>48</v>
      </c>
      <c r="AC75">
        <v>48</v>
      </c>
    </row>
    <row r="76" spans="3:47" x14ac:dyDescent="0.25">
      <c r="C76" s="56">
        <v>11</v>
      </c>
      <c r="D76">
        <v>28</v>
      </c>
      <c r="E76">
        <v>36</v>
      </c>
      <c r="K76" s="56">
        <v>11</v>
      </c>
      <c r="L76">
        <v>38</v>
      </c>
      <c r="M76">
        <v>39</v>
      </c>
      <c r="S76" s="56">
        <v>11</v>
      </c>
      <c r="T76">
        <v>39</v>
      </c>
      <c r="U76">
        <v>41</v>
      </c>
      <c r="AA76" s="56">
        <v>11</v>
      </c>
      <c r="AB76">
        <v>48</v>
      </c>
      <c r="AC76">
        <v>48</v>
      </c>
    </row>
    <row r="77" spans="3:47" x14ac:dyDescent="0.25">
      <c r="C77" s="56">
        <v>12</v>
      </c>
      <c r="D77">
        <v>23</v>
      </c>
      <c r="E77">
        <v>28</v>
      </c>
      <c r="K77" s="56">
        <v>12</v>
      </c>
      <c r="L77">
        <v>34</v>
      </c>
      <c r="M77">
        <v>38</v>
      </c>
      <c r="S77" s="56">
        <v>12</v>
      </c>
      <c r="T77">
        <v>35</v>
      </c>
      <c r="U77">
        <v>39</v>
      </c>
      <c r="AA77" s="56">
        <v>12</v>
      </c>
      <c r="AB77">
        <v>48</v>
      </c>
      <c r="AC77">
        <v>48</v>
      </c>
    </row>
    <row r="78" spans="3:47" x14ac:dyDescent="0.25">
      <c r="C78" s="56">
        <v>13</v>
      </c>
      <c r="D78">
        <v>23</v>
      </c>
      <c r="E78">
        <v>23</v>
      </c>
      <c r="K78" s="56">
        <v>13</v>
      </c>
      <c r="L78">
        <v>32</v>
      </c>
      <c r="M78">
        <v>34</v>
      </c>
      <c r="S78" s="56">
        <v>13</v>
      </c>
      <c r="T78">
        <v>33</v>
      </c>
      <c r="U78">
        <v>35</v>
      </c>
      <c r="AA78" s="56">
        <v>13</v>
      </c>
      <c r="AB78">
        <v>48</v>
      </c>
      <c r="AC78">
        <v>48</v>
      </c>
    </row>
    <row r="79" spans="3:47" x14ac:dyDescent="0.25">
      <c r="C79" s="56">
        <v>14</v>
      </c>
      <c r="D79">
        <v>23</v>
      </c>
      <c r="E79">
        <v>23</v>
      </c>
      <c r="K79" s="56">
        <v>14</v>
      </c>
      <c r="L79">
        <v>30</v>
      </c>
      <c r="M79">
        <v>32</v>
      </c>
      <c r="S79" s="56">
        <v>14</v>
      </c>
      <c r="T79">
        <v>33</v>
      </c>
      <c r="U79">
        <v>33</v>
      </c>
      <c r="AA79" s="56">
        <v>14</v>
      </c>
      <c r="AB79">
        <v>48</v>
      </c>
      <c r="AC79">
        <v>48</v>
      </c>
    </row>
    <row r="80" spans="3:47" x14ac:dyDescent="0.25">
      <c r="C80" s="56">
        <v>15</v>
      </c>
      <c r="D80">
        <v>23</v>
      </c>
      <c r="E80">
        <v>23</v>
      </c>
      <c r="K80" s="56">
        <v>15</v>
      </c>
      <c r="L80">
        <v>30</v>
      </c>
      <c r="M80">
        <v>30</v>
      </c>
      <c r="S80" s="56">
        <v>15</v>
      </c>
      <c r="T80">
        <v>32</v>
      </c>
      <c r="U80">
        <v>33</v>
      </c>
      <c r="AA80" s="56">
        <v>15</v>
      </c>
      <c r="AB80">
        <v>48</v>
      </c>
      <c r="AC80">
        <v>48</v>
      </c>
    </row>
    <row r="81" spans="3:29" x14ac:dyDescent="0.25">
      <c r="C81" s="56">
        <f>C80+1</f>
        <v>16</v>
      </c>
      <c r="D81">
        <v>20</v>
      </c>
      <c r="E81">
        <v>23</v>
      </c>
      <c r="K81" s="56">
        <f>K80+1</f>
        <v>16</v>
      </c>
      <c r="L81">
        <v>30</v>
      </c>
      <c r="M81">
        <v>30</v>
      </c>
      <c r="S81" s="56">
        <f>S80+1</f>
        <v>16</v>
      </c>
      <c r="T81">
        <v>32</v>
      </c>
      <c r="U81">
        <v>32</v>
      </c>
      <c r="AA81" s="56">
        <f>AA80+1</f>
        <v>16</v>
      </c>
      <c r="AB81">
        <v>48</v>
      </c>
      <c r="AC81">
        <v>48</v>
      </c>
    </row>
    <row r="82" spans="3:29" x14ac:dyDescent="0.25">
      <c r="C82" s="56">
        <f>C81+1</f>
        <v>17</v>
      </c>
      <c r="D82">
        <v>20</v>
      </c>
      <c r="E82">
        <v>20</v>
      </c>
      <c r="K82" s="56">
        <f>K81+1</f>
        <v>17</v>
      </c>
      <c r="L82">
        <v>30</v>
      </c>
      <c r="M82">
        <v>30</v>
      </c>
      <c r="S82" s="56">
        <f>S81+1</f>
        <v>17</v>
      </c>
      <c r="T82">
        <v>32</v>
      </c>
      <c r="U82">
        <v>32</v>
      </c>
      <c r="AA82" s="56">
        <f>AA81+1</f>
        <v>17</v>
      </c>
      <c r="AB82">
        <v>48</v>
      </c>
      <c r="AC82">
        <v>48</v>
      </c>
    </row>
    <row r="83" spans="3:29" x14ac:dyDescent="0.25">
      <c r="C83" s="56">
        <f>C82+1</f>
        <v>18</v>
      </c>
      <c r="D83">
        <v>20</v>
      </c>
      <c r="E83">
        <v>20</v>
      </c>
      <c r="K83" s="56">
        <f>K82+1</f>
        <v>18</v>
      </c>
      <c r="L83">
        <v>30</v>
      </c>
      <c r="M83">
        <v>30</v>
      </c>
      <c r="S83" s="56">
        <f>S82+1</f>
        <v>18</v>
      </c>
      <c r="T83">
        <v>32</v>
      </c>
      <c r="U83">
        <v>32</v>
      </c>
      <c r="AA83" s="56">
        <f>AA82+1</f>
        <v>18</v>
      </c>
      <c r="AB83">
        <v>48</v>
      </c>
      <c r="AC83">
        <v>48</v>
      </c>
    </row>
    <row r="84" spans="3:29" x14ac:dyDescent="0.25">
      <c r="C84" s="56">
        <f>C83+1</f>
        <v>19</v>
      </c>
      <c r="D84">
        <v>20</v>
      </c>
      <c r="E84">
        <v>20</v>
      </c>
      <c r="K84" s="56">
        <f>K83+1</f>
        <v>19</v>
      </c>
      <c r="L84">
        <v>30</v>
      </c>
      <c r="M84">
        <v>30</v>
      </c>
      <c r="S84" s="56">
        <f>S83+1</f>
        <v>19</v>
      </c>
      <c r="T84">
        <v>31</v>
      </c>
      <c r="U84">
        <v>32</v>
      </c>
      <c r="AA84" s="56">
        <f>AA83+1</f>
        <v>19</v>
      </c>
      <c r="AB84">
        <v>48</v>
      </c>
      <c r="AC84">
        <v>48</v>
      </c>
    </row>
    <row r="85" spans="3:29" x14ac:dyDescent="0.25">
      <c r="C85" s="56">
        <f>C84+1</f>
        <v>20</v>
      </c>
      <c r="D85">
        <v>20</v>
      </c>
      <c r="E85">
        <v>20</v>
      </c>
      <c r="K85" s="56">
        <f>K84+1</f>
        <v>20</v>
      </c>
      <c r="L85">
        <v>30</v>
      </c>
      <c r="M85">
        <v>30</v>
      </c>
      <c r="S85" s="56">
        <f>S84+1</f>
        <v>20</v>
      </c>
      <c r="T85">
        <v>31</v>
      </c>
      <c r="U85">
        <v>31</v>
      </c>
      <c r="AA85" s="56">
        <f>AA84+1</f>
        <v>20</v>
      </c>
      <c r="AB85">
        <v>48</v>
      </c>
      <c r="AC85">
        <v>48</v>
      </c>
    </row>
  </sheetData>
  <mergeCells count="28">
    <mergeCell ref="C63:I63"/>
    <mergeCell ref="K63:Q63"/>
    <mergeCell ref="S63:Y63"/>
    <mergeCell ref="AA63:AG63"/>
    <mergeCell ref="A7:B7"/>
    <mergeCell ref="C40:G40"/>
    <mergeCell ref="K40:O40"/>
    <mergeCell ref="S40:W40"/>
    <mergeCell ref="AA40:AE40"/>
    <mergeCell ref="A39:B39"/>
    <mergeCell ref="C8:G8"/>
    <mergeCell ref="K8:O8"/>
    <mergeCell ref="S8:W8"/>
    <mergeCell ref="AA8:AE8"/>
    <mergeCell ref="B22:H22"/>
    <mergeCell ref="K22:Q22"/>
    <mergeCell ref="S22:Y22"/>
    <mergeCell ref="AA22:AG22"/>
    <mergeCell ref="A38:B38"/>
    <mergeCell ref="C38:I38"/>
    <mergeCell ref="K38:Q38"/>
    <mergeCell ref="S38:Y38"/>
    <mergeCell ref="AA38:AG38"/>
    <mergeCell ref="A6:B6"/>
    <mergeCell ref="C6:I6"/>
    <mergeCell ref="K6:Q6"/>
    <mergeCell ref="S6:Y6"/>
    <mergeCell ref="AA6:A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"/>
  <sheetViews>
    <sheetView topLeftCell="A3" zoomScale="60" zoomScaleNormal="60" workbookViewId="0">
      <selection activeCell="C20" sqref="C20"/>
    </sheetView>
  </sheetViews>
  <sheetFormatPr defaultRowHeight="15" x14ac:dyDescent="0.25"/>
  <sheetData>
    <row r="1" spans="1:36" ht="21" x14ac:dyDescent="0.35">
      <c r="A1" s="33" t="s">
        <v>112</v>
      </c>
    </row>
    <row r="3" spans="1:36" ht="15.75" x14ac:dyDescent="0.25">
      <c r="A3" s="11" t="s">
        <v>12</v>
      </c>
    </row>
    <row r="4" spans="1:36" x14ac:dyDescent="0.25">
      <c r="X4" s="15" t="s">
        <v>114</v>
      </c>
      <c r="AC4" s="15" t="s">
        <v>115</v>
      </c>
      <c r="AH4" s="15" t="s">
        <v>116</v>
      </c>
    </row>
    <row r="5" spans="1:36" x14ac:dyDescent="0.25">
      <c r="A5" s="10" t="s">
        <v>9</v>
      </c>
      <c r="B5" s="10" t="s">
        <v>11</v>
      </c>
      <c r="F5" s="10" t="s">
        <v>9</v>
      </c>
      <c r="G5" s="10" t="s">
        <v>10</v>
      </c>
      <c r="K5" s="10" t="s">
        <v>9</v>
      </c>
      <c r="L5" s="10" t="s">
        <v>8</v>
      </c>
      <c r="P5" s="10" t="s">
        <v>7</v>
      </c>
      <c r="Q5" s="10"/>
    </row>
    <row r="6" spans="1:36" ht="64.5" x14ac:dyDescent="0.25">
      <c r="A6" s="9" t="s">
        <v>6</v>
      </c>
      <c r="B6" s="9" t="s">
        <v>5</v>
      </c>
      <c r="C6" s="8" t="s">
        <v>4</v>
      </c>
      <c r="D6" s="7" t="s">
        <v>3</v>
      </c>
      <c r="F6" s="9" t="s">
        <v>6</v>
      </c>
      <c r="G6" s="9" t="s">
        <v>5</v>
      </c>
      <c r="H6" s="8" t="s">
        <v>4</v>
      </c>
      <c r="I6" s="7" t="s">
        <v>3</v>
      </c>
      <c r="K6" s="9" t="s">
        <v>6</v>
      </c>
      <c r="L6" s="9" t="s">
        <v>5</v>
      </c>
      <c r="M6" s="8" t="s">
        <v>4</v>
      </c>
      <c r="N6" s="7" t="s">
        <v>3</v>
      </c>
      <c r="P6" s="9" t="s">
        <v>6</v>
      </c>
      <c r="Q6" s="9" t="s">
        <v>5</v>
      </c>
      <c r="R6" s="8" t="s">
        <v>4</v>
      </c>
      <c r="S6" s="7" t="s">
        <v>3</v>
      </c>
      <c r="X6" s="65" t="s">
        <v>6</v>
      </c>
      <c r="Y6" s="65" t="s">
        <v>117</v>
      </c>
      <c r="AC6" s="65" t="s">
        <v>6</v>
      </c>
      <c r="AD6" s="65" t="s">
        <v>117</v>
      </c>
      <c r="AH6" s="65" t="s">
        <v>6</v>
      </c>
      <c r="AI6" s="65" t="s">
        <v>117</v>
      </c>
    </row>
    <row r="7" spans="1:36" x14ac:dyDescent="0.25">
      <c r="A7" s="6" t="s">
        <v>2</v>
      </c>
      <c r="B7" s="6" t="s">
        <v>1</v>
      </c>
      <c r="C7" s="5" t="s">
        <v>0</v>
      </c>
      <c r="D7" s="4"/>
      <c r="F7" s="6" t="s">
        <v>2</v>
      </c>
      <c r="G7" s="6" t="s">
        <v>1</v>
      </c>
      <c r="H7" s="5" t="s">
        <v>0</v>
      </c>
      <c r="I7" s="4"/>
      <c r="K7" s="6" t="s">
        <v>2</v>
      </c>
      <c r="L7" s="6" t="s">
        <v>1</v>
      </c>
      <c r="M7" s="5" t="s">
        <v>0</v>
      </c>
      <c r="N7" s="4"/>
      <c r="P7" s="6" t="s">
        <v>2</v>
      </c>
      <c r="Q7" s="6" t="s">
        <v>1</v>
      </c>
      <c r="R7" s="5" t="s">
        <v>0</v>
      </c>
      <c r="S7" s="4"/>
      <c r="X7" s="66" t="s">
        <v>118</v>
      </c>
      <c r="Y7" s="67" t="s">
        <v>119</v>
      </c>
      <c r="AC7" s="66" t="s">
        <v>118</v>
      </c>
      <c r="AD7" s="67" t="s">
        <v>119</v>
      </c>
      <c r="AH7" s="66" t="s">
        <v>118</v>
      </c>
      <c r="AI7" s="67" t="s">
        <v>119</v>
      </c>
    </row>
    <row r="8" spans="1:36" x14ac:dyDescent="0.25">
      <c r="A8" s="3">
        <v>0</v>
      </c>
      <c r="B8" s="3">
        <v>70</v>
      </c>
      <c r="C8" s="2">
        <v>70</v>
      </c>
      <c r="D8" s="1">
        <f>B8/70</f>
        <v>1</v>
      </c>
      <c r="F8" s="3">
        <v>0</v>
      </c>
      <c r="G8" s="3">
        <v>70</v>
      </c>
      <c r="H8" s="2">
        <v>70</v>
      </c>
      <c r="I8" s="1">
        <f>G8/70</f>
        <v>1</v>
      </c>
      <c r="K8" s="3">
        <v>0</v>
      </c>
      <c r="L8" s="3">
        <v>70</v>
      </c>
      <c r="M8" s="2">
        <v>70</v>
      </c>
      <c r="N8" s="1">
        <f>L8/70</f>
        <v>1</v>
      </c>
      <c r="P8" s="3">
        <v>0</v>
      </c>
      <c r="Q8" s="3">
        <v>90</v>
      </c>
      <c r="R8" s="2">
        <v>90</v>
      </c>
      <c r="S8" s="1">
        <f>Q8/90</f>
        <v>1</v>
      </c>
      <c r="X8" s="68" t="s">
        <v>14</v>
      </c>
      <c r="Y8" s="69" t="s">
        <v>120</v>
      </c>
      <c r="AC8" s="68" t="s">
        <v>14</v>
      </c>
      <c r="AD8" s="69" t="s">
        <v>120</v>
      </c>
      <c r="AH8" s="68" t="s">
        <v>14</v>
      </c>
      <c r="AI8" s="69" t="s">
        <v>120</v>
      </c>
    </row>
    <row r="9" spans="1:36" x14ac:dyDescent="0.25">
      <c r="A9" s="3">
        <v>1</v>
      </c>
      <c r="B9" s="3">
        <v>53</v>
      </c>
      <c r="C9" s="2">
        <v>70</v>
      </c>
      <c r="D9" s="1">
        <f t="shared" ref="D9:D18" si="0">B9/70</f>
        <v>0.75714285714285712</v>
      </c>
      <c r="F9" s="3">
        <v>1</v>
      </c>
      <c r="G9" s="3">
        <v>45</v>
      </c>
      <c r="H9" s="2">
        <f>G8</f>
        <v>70</v>
      </c>
      <c r="I9" s="1">
        <f t="shared" ref="I9:I18" si="1">G9/70</f>
        <v>0.6428571428571429</v>
      </c>
      <c r="K9" s="3">
        <v>1</v>
      </c>
      <c r="L9" s="3">
        <v>65</v>
      </c>
      <c r="M9" s="2">
        <f>L8</f>
        <v>70</v>
      </c>
      <c r="N9" s="1">
        <f t="shared" ref="N9:N18" si="2">L9/70</f>
        <v>0.9285714285714286</v>
      </c>
      <c r="P9" s="3">
        <v>1</v>
      </c>
      <c r="Q9" s="3">
        <v>84</v>
      </c>
      <c r="R9" s="2">
        <f>Q8</f>
        <v>90</v>
      </c>
      <c r="S9" s="1">
        <f t="shared" ref="S9:S18" si="3">Q9/90</f>
        <v>0.93333333333333335</v>
      </c>
      <c r="X9" s="70">
        <v>0</v>
      </c>
      <c r="Y9" s="71">
        <v>359.20069669660359</v>
      </c>
      <c r="Z9" t="s">
        <v>23</v>
      </c>
      <c r="AC9" s="70">
        <v>0</v>
      </c>
      <c r="AD9" s="72">
        <v>359.2725740616857</v>
      </c>
      <c r="AE9" t="s">
        <v>23</v>
      </c>
      <c r="AH9" s="70">
        <v>0</v>
      </c>
      <c r="AI9" s="73">
        <v>195.03061674707376</v>
      </c>
      <c r="AJ9" t="s">
        <v>23</v>
      </c>
    </row>
    <row r="10" spans="1:36" x14ac:dyDescent="0.25">
      <c r="A10" s="3">
        <v>2</v>
      </c>
      <c r="B10" s="3">
        <v>46</v>
      </c>
      <c r="C10" s="2">
        <v>53</v>
      </c>
      <c r="D10" s="1">
        <f t="shared" si="0"/>
        <v>0.65714285714285714</v>
      </c>
      <c r="F10" s="3">
        <v>2</v>
      </c>
      <c r="G10" s="3">
        <v>37</v>
      </c>
      <c r="H10" s="2">
        <f t="shared" ref="H10:H18" si="4">G9</f>
        <v>45</v>
      </c>
      <c r="I10" s="1">
        <f t="shared" si="1"/>
        <v>0.52857142857142858</v>
      </c>
      <c r="K10" s="3">
        <v>2</v>
      </c>
      <c r="L10" s="3">
        <v>50</v>
      </c>
      <c r="M10" s="2">
        <f t="shared" ref="M10:M18" si="5">L9</f>
        <v>65</v>
      </c>
      <c r="N10" s="1">
        <f t="shared" si="2"/>
        <v>0.7142857142857143</v>
      </c>
      <c r="P10" s="3">
        <v>2</v>
      </c>
      <c r="Q10" s="3">
        <v>81</v>
      </c>
      <c r="R10" s="2">
        <f t="shared" ref="R10:R18" si="6">Q9</f>
        <v>84</v>
      </c>
      <c r="S10" s="1">
        <f t="shared" si="3"/>
        <v>0.9</v>
      </c>
      <c r="X10" s="70">
        <v>1</v>
      </c>
      <c r="Y10" s="71">
        <v>289.30758251114639</v>
      </c>
      <c r="Z10" t="s">
        <v>23</v>
      </c>
      <c r="AC10" s="70">
        <v>1</v>
      </c>
      <c r="AD10" s="72">
        <v>292.57909167336885</v>
      </c>
      <c r="AE10" t="s">
        <v>23</v>
      </c>
      <c r="AH10" s="70">
        <v>1</v>
      </c>
      <c r="AI10" s="73">
        <v>123.47343265486691</v>
      </c>
      <c r="AJ10" t="s">
        <v>23</v>
      </c>
    </row>
    <row r="11" spans="1:36" x14ac:dyDescent="0.25">
      <c r="A11" s="3">
        <v>3</v>
      </c>
      <c r="B11" s="3">
        <v>44</v>
      </c>
      <c r="C11" s="2">
        <v>46</v>
      </c>
      <c r="D11" s="1">
        <f t="shared" si="0"/>
        <v>0.62857142857142856</v>
      </c>
      <c r="F11" s="3">
        <v>3</v>
      </c>
      <c r="G11" s="3">
        <v>37</v>
      </c>
      <c r="H11" s="2">
        <f t="shared" si="4"/>
        <v>37</v>
      </c>
      <c r="I11" s="1">
        <f t="shared" si="1"/>
        <v>0.52857142857142858</v>
      </c>
      <c r="K11" s="3">
        <v>3</v>
      </c>
      <c r="L11" s="3">
        <v>19</v>
      </c>
      <c r="M11" s="2">
        <f t="shared" si="5"/>
        <v>50</v>
      </c>
      <c r="N11" s="1">
        <f t="shared" si="2"/>
        <v>0.27142857142857141</v>
      </c>
      <c r="P11" s="3">
        <v>3</v>
      </c>
      <c r="Q11" s="3">
        <v>76</v>
      </c>
      <c r="R11" s="2">
        <f t="shared" si="6"/>
        <v>81</v>
      </c>
      <c r="S11" s="1">
        <f t="shared" si="3"/>
        <v>0.84444444444444444</v>
      </c>
      <c r="X11" s="74">
        <v>1.01</v>
      </c>
      <c r="Y11" s="75">
        <v>0</v>
      </c>
      <c r="Z11" s="25" t="s">
        <v>121</v>
      </c>
      <c r="AC11">
        <v>1.01</v>
      </c>
      <c r="AD11" s="76">
        <v>0</v>
      </c>
      <c r="AE11" s="25" t="s">
        <v>121</v>
      </c>
      <c r="AH11" s="70">
        <v>2</v>
      </c>
      <c r="AI11" s="73">
        <v>116.14411951846309</v>
      </c>
      <c r="AJ11" t="s">
        <v>23</v>
      </c>
    </row>
    <row r="12" spans="1:36" x14ac:dyDescent="0.25">
      <c r="A12" s="3">
        <v>4</v>
      </c>
      <c r="B12" s="3">
        <v>22</v>
      </c>
      <c r="C12" s="2">
        <v>44</v>
      </c>
      <c r="D12" s="1">
        <f t="shared" si="0"/>
        <v>0.31428571428571428</v>
      </c>
      <c r="F12" s="3">
        <v>4</v>
      </c>
      <c r="G12" s="3">
        <v>35</v>
      </c>
      <c r="H12" s="2">
        <f t="shared" si="4"/>
        <v>37</v>
      </c>
      <c r="I12" s="1">
        <f t="shared" si="1"/>
        <v>0.5</v>
      </c>
      <c r="K12" s="3">
        <v>4</v>
      </c>
      <c r="L12" s="3">
        <v>18</v>
      </c>
      <c r="M12" s="2">
        <f t="shared" si="5"/>
        <v>19</v>
      </c>
      <c r="N12" s="1">
        <f t="shared" si="2"/>
        <v>0.25714285714285712</v>
      </c>
      <c r="P12" s="3">
        <v>4</v>
      </c>
      <c r="Q12" s="3">
        <v>74</v>
      </c>
      <c r="R12" s="2">
        <f t="shared" si="6"/>
        <v>76</v>
      </c>
      <c r="S12" s="1">
        <f t="shared" si="3"/>
        <v>0.82222222222222219</v>
      </c>
      <c r="X12" s="70">
        <v>2</v>
      </c>
      <c r="Y12" s="71">
        <v>20.20489893261756</v>
      </c>
      <c r="Z12" t="s">
        <v>23</v>
      </c>
      <c r="AC12" s="70">
        <v>2</v>
      </c>
      <c r="AD12" s="72">
        <v>17.436894342965285</v>
      </c>
      <c r="AE12" t="s">
        <v>23</v>
      </c>
      <c r="AH12" s="70">
        <v>3</v>
      </c>
      <c r="AI12" s="73">
        <v>122.03770043820138</v>
      </c>
      <c r="AJ12" t="s">
        <v>23</v>
      </c>
    </row>
    <row r="13" spans="1:36" x14ac:dyDescent="0.25">
      <c r="A13" s="3">
        <v>5</v>
      </c>
      <c r="B13" s="3">
        <v>15</v>
      </c>
      <c r="C13" s="2">
        <v>22</v>
      </c>
      <c r="D13" s="1">
        <f t="shared" si="0"/>
        <v>0.21428571428571427</v>
      </c>
      <c r="F13" s="3">
        <v>5</v>
      </c>
      <c r="G13" s="3">
        <v>35</v>
      </c>
      <c r="H13" s="2">
        <f t="shared" si="4"/>
        <v>35</v>
      </c>
      <c r="I13" s="1">
        <f t="shared" si="1"/>
        <v>0.5</v>
      </c>
      <c r="K13" s="3">
        <v>5</v>
      </c>
      <c r="L13" s="3">
        <v>16</v>
      </c>
      <c r="M13" s="2">
        <f t="shared" si="5"/>
        <v>18</v>
      </c>
      <c r="N13" s="1">
        <f t="shared" si="2"/>
        <v>0.22857142857142856</v>
      </c>
      <c r="P13" s="3">
        <v>5</v>
      </c>
      <c r="Q13" s="3">
        <v>73</v>
      </c>
      <c r="R13" s="2">
        <f t="shared" si="6"/>
        <v>74</v>
      </c>
      <c r="S13" s="1">
        <f t="shared" si="3"/>
        <v>0.81111111111111112</v>
      </c>
      <c r="X13" s="70">
        <v>3</v>
      </c>
      <c r="Y13" s="71">
        <v>24.128023601518823</v>
      </c>
      <c r="Z13" t="s">
        <v>23</v>
      </c>
      <c r="AC13" s="70">
        <v>3</v>
      </c>
      <c r="AD13" s="72">
        <v>18.96810002941162</v>
      </c>
      <c r="AE13" t="s">
        <v>23</v>
      </c>
      <c r="AH13" s="74">
        <v>3.01</v>
      </c>
      <c r="AI13" s="73">
        <v>178.19388850208063</v>
      </c>
      <c r="AJ13" t="s">
        <v>23</v>
      </c>
    </row>
    <row r="14" spans="1:36" x14ac:dyDescent="0.25">
      <c r="A14" s="3">
        <v>6</v>
      </c>
      <c r="B14" s="3">
        <v>15</v>
      </c>
      <c r="C14" s="2">
        <v>15</v>
      </c>
      <c r="D14" s="1">
        <f t="shared" si="0"/>
        <v>0.21428571428571427</v>
      </c>
      <c r="F14" s="3">
        <v>6</v>
      </c>
      <c r="G14" s="3">
        <v>33</v>
      </c>
      <c r="H14" s="2">
        <f t="shared" si="4"/>
        <v>35</v>
      </c>
      <c r="I14" s="1">
        <f t="shared" si="1"/>
        <v>0.47142857142857142</v>
      </c>
      <c r="K14" s="3">
        <v>6</v>
      </c>
      <c r="L14" s="3">
        <v>17</v>
      </c>
      <c r="M14" s="2">
        <f t="shared" si="5"/>
        <v>16</v>
      </c>
      <c r="N14" s="1">
        <f t="shared" si="2"/>
        <v>0.24285714285714285</v>
      </c>
      <c r="P14" s="3">
        <v>6</v>
      </c>
      <c r="Q14" s="3">
        <v>73</v>
      </c>
      <c r="R14" s="2">
        <f t="shared" si="6"/>
        <v>73</v>
      </c>
      <c r="S14" s="1">
        <f t="shared" si="3"/>
        <v>0.81111111111111112</v>
      </c>
      <c r="X14" s="74">
        <v>3.01</v>
      </c>
      <c r="Y14" s="71">
        <v>385.19198753069202</v>
      </c>
      <c r="Z14" t="s">
        <v>23</v>
      </c>
      <c r="AC14" s="70">
        <v>4</v>
      </c>
      <c r="AD14" s="72">
        <v>21.372724606704296</v>
      </c>
      <c r="AE14" t="s">
        <v>23</v>
      </c>
      <c r="AH14" s="70">
        <v>4</v>
      </c>
      <c r="AI14" s="73">
        <v>167.57836401514206</v>
      </c>
      <c r="AJ14" t="s">
        <v>23</v>
      </c>
    </row>
    <row r="15" spans="1:36" x14ac:dyDescent="0.25">
      <c r="A15" s="3">
        <v>7</v>
      </c>
      <c r="B15" s="3">
        <v>15</v>
      </c>
      <c r="C15" s="2">
        <v>15</v>
      </c>
      <c r="D15" s="1">
        <f t="shared" si="0"/>
        <v>0.21428571428571427</v>
      </c>
      <c r="F15" s="3">
        <v>7</v>
      </c>
      <c r="G15" s="3">
        <v>23</v>
      </c>
      <c r="H15" s="2">
        <f t="shared" si="4"/>
        <v>33</v>
      </c>
      <c r="I15" s="1">
        <f t="shared" si="1"/>
        <v>0.32857142857142857</v>
      </c>
      <c r="K15" s="3">
        <v>7</v>
      </c>
      <c r="L15" s="3">
        <v>14</v>
      </c>
      <c r="M15" s="2">
        <f t="shared" si="5"/>
        <v>17</v>
      </c>
      <c r="N15" s="1">
        <f t="shared" si="2"/>
        <v>0.2</v>
      </c>
      <c r="P15" s="3">
        <v>7</v>
      </c>
      <c r="Q15" s="3">
        <v>73</v>
      </c>
      <c r="R15" s="2">
        <f t="shared" si="6"/>
        <v>73</v>
      </c>
      <c r="S15" s="1">
        <f t="shared" si="3"/>
        <v>0.81111111111111112</v>
      </c>
      <c r="X15" s="70">
        <v>4</v>
      </c>
      <c r="Y15" s="71">
        <v>349.87406405170577</v>
      </c>
      <c r="Z15" t="s">
        <v>23</v>
      </c>
      <c r="AC15" s="70">
        <v>5</v>
      </c>
      <c r="AD15" s="72">
        <v>1.6020930051774567</v>
      </c>
      <c r="AE15" t="s">
        <v>23</v>
      </c>
      <c r="AH15" s="70">
        <v>5</v>
      </c>
      <c r="AI15" s="73">
        <v>144.25470357148779</v>
      </c>
      <c r="AJ15" t="s">
        <v>23</v>
      </c>
    </row>
    <row r="16" spans="1:36" x14ac:dyDescent="0.25">
      <c r="A16" s="3">
        <v>8</v>
      </c>
      <c r="B16" s="3">
        <v>15</v>
      </c>
      <c r="C16" s="2">
        <v>15</v>
      </c>
      <c r="D16" s="1">
        <f t="shared" si="0"/>
        <v>0.21428571428571427</v>
      </c>
      <c r="F16" s="3">
        <v>8</v>
      </c>
      <c r="G16" s="3">
        <v>20</v>
      </c>
      <c r="H16" s="2">
        <f t="shared" si="4"/>
        <v>23</v>
      </c>
      <c r="I16" s="1">
        <f t="shared" si="1"/>
        <v>0.2857142857142857</v>
      </c>
      <c r="K16" s="3">
        <v>8</v>
      </c>
      <c r="L16" s="3">
        <v>9</v>
      </c>
      <c r="M16" s="2">
        <f t="shared" si="5"/>
        <v>14</v>
      </c>
      <c r="N16" s="1">
        <f t="shared" si="2"/>
        <v>0.12857142857142856</v>
      </c>
      <c r="P16" s="3">
        <v>8</v>
      </c>
      <c r="Q16" s="3">
        <v>70</v>
      </c>
      <c r="R16" s="2">
        <f t="shared" si="6"/>
        <v>73</v>
      </c>
      <c r="S16" s="1">
        <f t="shared" si="3"/>
        <v>0.77777777777777779</v>
      </c>
      <c r="X16" s="74">
        <v>4.01</v>
      </c>
      <c r="Y16" s="75">
        <v>0</v>
      </c>
      <c r="Z16" s="25" t="s">
        <v>121</v>
      </c>
      <c r="AC16" s="70">
        <v>6</v>
      </c>
      <c r="AD16" s="72">
        <v>3.6865365925588791</v>
      </c>
      <c r="AE16" t="s">
        <v>23</v>
      </c>
      <c r="AH16" s="70">
        <v>6</v>
      </c>
      <c r="AI16" s="73">
        <v>156.82943078240714</v>
      </c>
      <c r="AJ16" t="s">
        <v>23</v>
      </c>
    </row>
    <row r="17" spans="1:36" x14ac:dyDescent="0.25">
      <c r="A17" s="3">
        <v>9</v>
      </c>
      <c r="B17" s="3">
        <v>15</v>
      </c>
      <c r="C17" s="2">
        <v>15</v>
      </c>
      <c r="D17" s="1">
        <f t="shared" si="0"/>
        <v>0.21428571428571427</v>
      </c>
      <c r="F17" s="3">
        <v>9</v>
      </c>
      <c r="G17" s="3">
        <v>20</v>
      </c>
      <c r="H17" s="2">
        <f t="shared" si="4"/>
        <v>20</v>
      </c>
      <c r="I17" s="1">
        <f t="shared" si="1"/>
        <v>0.2857142857142857</v>
      </c>
      <c r="K17" s="3">
        <v>9</v>
      </c>
      <c r="L17" s="3">
        <v>8</v>
      </c>
      <c r="M17" s="2">
        <f t="shared" si="5"/>
        <v>9</v>
      </c>
      <c r="N17" s="1">
        <f t="shared" si="2"/>
        <v>0.11428571428571428</v>
      </c>
      <c r="P17" s="3">
        <v>9</v>
      </c>
      <c r="Q17" s="3">
        <v>69</v>
      </c>
      <c r="R17" s="2">
        <f t="shared" si="6"/>
        <v>70</v>
      </c>
      <c r="S17" s="1">
        <f t="shared" si="3"/>
        <v>0.76666666666666672</v>
      </c>
      <c r="X17" s="70">
        <v>5</v>
      </c>
      <c r="Y17" s="71">
        <v>8.5055872060190669</v>
      </c>
      <c r="Z17" t="s">
        <v>23</v>
      </c>
      <c r="AC17" s="70">
        <v>6.01</v>
      </c>
      <c r="AD17" s="72">
        <v>364.13409766360354</v>
      </c>
      <c r="AE17" t="s">
        <v>23</v>
      </c>
      <c r="AH17" s="70">
        <v>7</v>
      </c>
      <c r="AI17" s="73">
        <v>160.81263476404118</v>
      </c>
      <c r="AJ17" t="s">
        <v>23</v>
      </c>
    </row>
    <row r="18" spans="1:36" x14ac:dyDescent="0.25">
      <c r="A18" s="3">
        <v>10</v>
      </c>
      <c r="B18" s="3">
        <v>14</v>
      </c>
      <c r="C18" s="2">
        <v>15</v>
      </c>
      <c r="D18" s="1">
        <f t="shared" si="0"/>
        <v>0.2</v>
      </c>
      <c r="F18" s="3">
        <v>10</v>
      </c>
      <c r="G18" s="3">
        <v>20</v>
      </c>
      <c r="H18" s="2">
        <f t="shared" si="4"/>
        <v>20</v>
      </c>
      <c r="I18" s="1">
        <f t="shared" si="1"/>
        <v>0.2857142857142857</v>
      </c>
      <c r="K18" s="3">
        <v>10</v>
      </c>
      <c r="L18" s="3">
        <v>6</v>
      </c>
      <c r="M18" s="2">
        <f t="shared" si="5"/>
        <v>8</v>
      </c>
      <c r="N18" s="1">
        <f t="shared" si="2"/>
        <v>8.5714285714285715E-2</v>
      </c>
      <c r="P18" s="3">
        <v>10</v>
      </c>
      <c r="Q18" s="3">
        <v>69</v>
      </c>
      <c r="R18" s="2">
        <f t="shared" si="6"/>
        <v>69</v>
      </c>
      <c r="S18" s="1">
        <f t="shared" si="3"/>
        <v>0.76666666666666672</v>
      </c>
      <c r="X18" s="70">
        <v>6</v>
      </c>
      <c r="Y18" s="71">
        <v>12.307101181473312</v>
      </c>
      <c r="Z18" t="s">
        <v>23</v>
      </c>
      <c r="AC18" s="70">
        <v>7</v>
      </c>
      <c r="AD18" s="72">
        <v>339.22096730574702</v>
      </c>
      <c r="AE18" t="s">
        <v>23</v>
      </c>
      <c r="AH18" s="70">
        <v>8</v>
      </c>
      <c r="AI18" s="73">
        <v>183.46925147871366</v>
      </c>
      <c r="AJ18" t="s">
        <v>23</v>
      </c>
    </row>
    <row r="19" spans="1:36" x14ac:dyDescent="0.25">
      <c r="X19" s="70">
        <v>7</v>
      </c>
      <c r="Y19" s="71">
        <v>10.734148540560094</v>
      </c>
      <c r="Z19" t="s">
        <v>23</v>
      </c>
      <c r="AC19" s="70">
        <v>7.01</v>
      </c>
      <c r="AD19" s="77">
        <v>0</v>
      </c>
      <c r="AE19" s="25" t="s">
        <v>121</v>
      </c>
      <c r="AH19" s="70">
        <v>9</v>
      </c>
      <c r="AI19" s="73">
        <v>186.00020597039307</v>
      </c>
      <c r="AJ19" t="s">
        <v>23</v>
      </c>
    </row>
    <row r="20" spans="1:36" ht="15.75" x14ac:dyDescent="0.25">
      <c r="A20" s="11" t="s">
        <v>26</v>
      </c>
      <c r="C20" s="121" t="s">
        <v>211</v>
      </c>
      <c r="X20" s="70">
        <v>8</v>
      </c>
      <c r="Y20" s="71">
        <v>11.575258918819019</v>
      </c>
      <c r="Z20" t="s">
        <v>23</v>
      </c>
      <c r="AC20" s="70">
        <v>8</v>
      </c>
      <c r="AD20" s="72">
        <v>8.7201302502793308</v>
      </c>
      <c r="AE20" t="s">
        <v>23</v>
      </c>
      <c r="AH20" s="70">
        <v>10</v>
      </c>
      <c r="AI20" s="73">
        <v>190.05202016415095</v>
      </c>
      <c r="AJ20" t="s">
        <v>23</v>
      </c>
    </row>
    <row r="21" spans="1:36" x14ac:dyDescent="0.25">
      <c r="X21" s="70">
        <v>9</v>
      </c>
      <c r="Y21" s="71">
        <v>12.312183419408413</v>
      </c>
      <c r="Z21" t="s">
        <v>23</v>
      </c>
      <c r="AC21" s="70">
        <v>9</v>
      </c>
      <c r="AD21" s="72">
        <v>11.71066425808988</v>
      </c>
      <c r="AE21" t="s">
        <v>23</v>
      </c>
      <c r="AH21" s="74">
        <v>10.1</v>
      </c>
      <c r="AI21" s="73">
        <f>AI20</f>
        <v>190.05202016415095</v>
      </c>
      <c r="AJ21" s="25" t="s">
        <v>121</v>
      </c>
    </row>
    <row r="22" spans="1:36" x14ac:dyDescent="0.25">
      <c r="A22" s="13" t="s">
        <v>15</v>
      </c>
      <c r="B22" s="13"/>
      <c r="C22" s="13"/>
      <c r="D22" s="14">
        <v>1</v>
      </c>
      <c r="E22" s="15"/>
      <c r="F22" s="14">
        <v>1</v>
      </c>
      <c r="G22" s="14">
        <v>2</v>
      </c>
      <c r="H22" s="14">
        <v>3</v>
      </c>
      <c r="I22" s="14">
        <v>4</v>
      </c>
      <c r="J22" s="14">
        <v>5</v>
      </c>
      <c r="K22" s="14">
        <v>6</v>
      </c>
      <c r="L22" s="14">
        <v>7</v>
      </c>
      <c r="O22" s="14">
        <v>1</v>
      </c>
      <c r="P22" s="14">
        <v>2</v>
      </c>
      <c r="Q22" s="14">
        <v>3</v>
      </c>
      <c r="R22" s="14">
        <v>4</v>
      </c>
      <c r="S22" s="14">
        <v>5</v>
      </c>
      <c r="T22" s="14">
        <v>6</v>
      </c>
      <c r="U22" s="14">
        <v>7</v>
      </c>
      <c r="X22" s="70">
        <v>10</v>
      </c>
      <c r="Y22" s="71">
        <v>14.571238181560032</v>
      </c>
      <c r="Z22" t="s">
        <v>23</v>
      </c>
      <c r="AC22" s="70">
        <v>10</v>
      </c>
      <c r="AD22" s="72">
        <v>10.967931485574658</v>
      </c>
      <c r="AE22" t="s">
        <v>23</v>
      </c>
    </row>
    <row r="23" spans="1:36" x14ac:dyDescent="0.25">
      <c r="A23" s="16" t="s">
        <v>16</v>
      </c>
      <c r="B23" s="16"/>
      <c r="C23" s="16"/>
      <c r="D23" s="64">
        <v>2930.19</v>
      </c>
      <c r="E23" s="15"/>
      <c r="F23" s="64">
        <v>2930.19</v>
      </c>
      <c r="G23" s="64">
        <v>1851.54</v>
      </c>
      <c r="H23" s="64">
        <v>1427.62</v>
      </c>
      <c r="I23" s="64">
        <v>844.42</v>
      </c>
      <c r="J23" s="64">
        <v>597.26</v>
      </c>
      <c r="K23" s="64">
        <v>379.55</v>
      </c>
      <c r="L23" s="64">
        <v>320.41000000000003</v>
      </c>
      <c r="M23" s="27" t="s">
        <v>27</v>
      </c>
      <c r="O23" s="64">
        <v>2930.19</v>
      </c>
      <c r="P23" s="64">
        <v>1851.54</v>
      </c>
      <c r="Q23" s="64">
        <v>1427.62</v>
      </c>
      <c r="R23" s="64">
        <v>844.42</v>
      </c>
      <c r="S23" s="64">
        <v>597.26</v>
      </c>
      <c r="T23" s="64">
        <v>379.55</v>
      </c>
      <c r="U23" s="64">
        <v>320.41000000000003</v>
      </c>
      <c r="V23" s="27" t="s">
        <v>27</v>
      </c>
      <c r="X23" s="74">
        <v>10.1</v>
      </c>
      <c r="Y23" s="78">
        <f>Y22</f>
        <v>14.571238181560032</v>
      </c>
      <c r="Z23" s="25" t="s">
        <v>121</v>
      </c>
      <c r="AC23" s="74">
        <v>10.1</v>
      </c>
      <c r="AD23" s="72">
        <f>AD22</f>
        <v>10.967931485574658</v>
      </c>
      <c r="AE23" s="25" t="s">
        <v>121</v>
      </c>
    </row>
    <row r="24" spans="1:36" ht="64.5" x14ac:dyDescent="0.25">
      <c r="A24" s="9" t="s">
        <v>6</v>
      </c>
      <c r="B24" s="9" t="s">
        <v>5</v>
      </c>
      <c r="C24" s="8" t="s">
        <v>4</v>
      </c>
      <c r="D24" s="7" t="s">
        <v>3</v>
      </c>
      <c r="F24" s="7" t="s">
        <v>3</v>
      </c>
      <c r="G24" s="7" t="s">
        <v>3</v>
      </c>
      <c r="H24" s="7" t="s">
        <v>3</v>
      </c>
      <c r="I24" s="7" t="s">
        <v>3</v>
      </c>
      <c r="J24" s="7" t="s">
        <v>3</v>
      </c>
      <c r="K24" s="7" t="s">
        <v>3</v>
      </c>
      <c r="L24" s="7" t="s">
        <v>3</v>
      </c>
      <c r="O24" s="7" t="s">
        <v>13</v>
      </c>
      <c r="P24" s="7" t="s">
        <v>13</v>
      </c>
      <c r="Q24" s="7" t="s">
        <v>13</v>
      </c>
      <c r="R24" s="7" t="s">
        <v>13</v>
      </c>
      <c r="S24" s="7" t="s">
        <v>13</v>
      </c>
      <c r="T24" s="7" t="s">
        <v>13</v>
      </c>
      <c r="U24" s="7" t="s">
        <v>13</v>
      </c>
      <c r="V24" s="7" t="s">
        <v>13</v>
      </c>
    </row>
    <row r="25" spans="1:36" x14ac:dyDescent="0.25">
      <c r="A25" s="6" t="s">
        <v>2</v>
      </c>
      <c r="B25" s="6" t="s">
        <v>1</v>
      </c>
      <c r="C25" s="5" t="s">
        <v>0</v>
      </c>
      <c r="D25" s="4"/>
    </row>
    <row r="26" spans="1:36" x14ac:dyDescent="0.25">
      <c r="A26">
        <v>0</v>
      </c>
      <c r="B26">
        <v>20</v>
      </c>
      <c r="C26">
        <v>20</v>
      </c>
      <c r="D26" s="12">
        <f>B26/20</f>
        <v>1</v>
      </c>
      <c r="F26" s="12">
        <f t="shared" ref="F26:L30" si="7">O26/20</f>
        <v>1</v>
      </c>
      <c r="G26" s="12">
        <f t="shared" si="7"/>
        <v>1</v>
      </c>
      <c r="H26" s="12">
        <f t="shared" si="7"/>
        <v>1</v>
      </c>
      <c r="I26" s="12">
        <f t="shared" si="7"/>
        <v>1</v>
      </c>
      <c r="J26" s="12">
        <f t="shared" si="7"/>
        <v>1</v>
      </c>
      <c r="K26" s="12">
        <f t="shared" si="7"/>
        <v>1</v>
      </c>
      <c r="L26" s="12">
        <f t="shared" si="7"/>
        <v>1</v>
      </c>
      <c r="M26" s="12">
        <f>V26/20</f>
        <v>1</v>
      </c>
      <c r="O26">
        <v>20</v>
      </c>
      <c r="P26">
        <v>20</v>
      </c>
      <c r="Q26">
        <v>20</v>
      </c>
      <c r="R26">
        <v>20</v>
      </c>
      <c r="S26">
        <v>20</v>
      </c>
      <c r="T26">
        <v>20</v>
      </c>
      <c r="U26">
        <v>20</v>
      </c>
      <c r="V26">
        <v>20</v>
      </c>
    </row>
    <row r="27" spans="1:36" x14ac:dyDescent="0.25">
      <c r="A27">
        <v>1</v>
      </c>
      <c r="B27">
        <v>16</v>
      </c>
      <c r="C27">
        <v>20</v>
      </c>
      <c r="D27" s="12">
        <f>B27/20</f>
        <v>0.8</v>
      </c>
      <c r="F27" s="12">
        <f t="shared" si="7"/>
        <v>0.8</v>
      </c>
      <c r="G27" s="12">
        <f t="shared" si="7"/>
        <v>0.8</v>
      </c>
      <c r="H27" s="12">
        <f t="shared" si="7"/>
        <v>0.95</v>
      </c>
      <c r="I27" s="12">
        <f t="shared" si="7"/>
        <v>0.95</v>
      </c>
      <c r="J27" s="12">
        <f t="shared" si="7"/>
        <v>1</v>
      </c>
      <c r="K27" s="12">
        <f t="shared" si="7"/>
        <v>1</v>
      </c>
      <c r="L27" s="12">
        <f t="shared" si="7"/>
        <v>1</v>
      </c>
      <c r="M27" s="12">
        <f>V27/20</f>
        <v>1</v>
      </c>
      <c r="O27">
        <v>16</v>
      </c>
      <c r="P27">
        <v>16</v>
      </c>
      <c r="Q27">
        <v>19</v>
      </c>
      <c r="R27">
        <v>19</v>
      </c>
      <c r="S27">
        <v>20</v>
      </c>
      <c r="T27">
        <v>20</v>
      </c>
      <c r="U27">
        <v>20</v>
      </c>
      <c r="V27">
        <v>20</v>
      </c>
    </row>
    <row r="28" spans="1:36" x14ac:dyDescent="0.25">
      <c r="A28">
        <v>2</v>
      </c>
      <c r="B28">
        <v>9</v>
      </c>
      <c r="C28">
        <v>16</v>
      </c>
      <c r="D28" s="12">
        <f>B28/20</f>
        <v>0.45</v>
      </c>
      <c r="F28" s="12">
        <f t="shared" si="7"/>
        <v>0.45</v>
      </c>
      <c r="G28" s="12">
        <f t="shared" si="7"/>
        <v>0.55000000000000004</v>
      </c>
      <c r="H28" s="12">
        <f t="shared" si="7"/>
        <v>0.8</v>
      </c>
      <c r="I28" s="12">
        <f t="shared" si="7"/>
        <v>0.95</v>
      </c>
      <c r="J28" s="12">
        <f t="shared" si="7"/>
        <v>0.95</v>
      </c>
      <c r="K28" s="12">
        <f t="shared" si="7"/>
        <v>1</v>
      </c>
      <c r="L28" s="12">
        <f t="shared" si="7"/>
        <v>1</v>
      </c>
      <c r="M28" s="12">
        <f>V28/20</f>
        <v>1</v>
      </c>
      <c r="O28">
        <v>9</v>
      </c>
      <c r="P28">
        <v>11</v>
      </c>
      <c r="Q28">
        <v>16</v>
      </c>
      <c r="R28">
        <v>19</v>
      </c>
      <c r="S28">
        <v>19</v>
      </c>
      <c r="T28">
        <v>20</v>
      </c>
      <c r="U28">
        <v>20</v>
      </c>
      <c r="V28">
        <v>20</v>
      </c>
    </row>
    <row r="29" spans="1:36" x14ac:dyDescent="0.25">
      <c r="A29">
        <v>3</v>
      </c>
      <c r="B29">
        <v>6</v>
      </c>
      <c r="C29">
        <v>9</v>
      </c>
      <c r="D29" s="12">
        <f>B29/20</f>
        <v>0.3</v>
      </c>
      <c r="F29" s="12">
        <f t="shared" si="7"/>
        <v>0.3</v>
      </c>
      <c r="G29" s="12">
        <f t="shared" si="7"/>
        <v>0.4</v>
      </c>
      <c r="H29" s="12">
        <f t="shared" si="7"/>
        <v>0.7</v>
      </c>
      <c r="I29" s="12">
        <f t="shared" si="7"/>
        <v>0.95</v>
      </c>
      <c r="J29" s="12">
        <f t="shared" si="7"/>
        <v>0.95</v>
      </c>
      <c r="K29" s="12">
        <f t="shared" si="7"/>
        <v>1</v>
      </c>
      <c r="L29" s="12">
        <f t="shared" si="7"/>
        <v>0.95</v>
      </c>
      <c r="M29" s="12">
        <f>V29/20</f>
        <v>1</v>
      </c>
      <c r="O29">
        <v>6</v>
      </c>
      <c r="P29">
        <v>8</v>
      </c>
      <c r="Q29">
        <v>14</v>
      </c>
      <c r="R29">
        <v>19</v>
      </c>
      <c r="S29">
        <v>19</v>
      </c>
      <c r="T29">
        <v>20</v>
      </c>
      <c r="U29">
        <v>19</v>
      </c>
      <c r="V29">
        <v>20</v>
      </c>
    </row>
    <row r="30" spans="1:36" x14ac:dyDescent="0.25">
      <c r="A30">
        <v>4</v>
      </c>
      <c r="B30">
        <v>6</v>
      </c>
      <c r="C30">
        <v>6</v>
      </c>
      <c r="D30" s="12">
        <f>B30/20</f>
        <v>0.3</v>
      </c>
      <c r="F30" s="12">
        <f t="shared" si="7"/>
        <v>0.3</v>
      </c>
      <c r="G30" s="12">
        <f t="shared" si="7"/>
        <v>0.4</v>
      </c>
      <c r="H30" s="12">
        <f t="shared" si="7"/>
        <v>0.55000000000000004</v>
      </c>
      <c r="I30" s="12">
        <f t="shared" si="7"/>
        <v>0.95</v>
      </c>
      <c r="J30" s="12">
        <f t="shared" si="7"/>
        <v>0.95</v>
      </c>
      <c r="K30" s="12">
        <f t="shared" si="7"/>
        <v>0.95</v>
      </c>
      <c r="L30" s="12">
        <f t="shared" si="7"/>
        <v>0.95</v>
      </c>
      <c r="M30" s="12">
        <f>V30/20</f>
        <v>0.95</v>
      </c>
      <c r="O30">
        <v>6</v>
      </c>
      <c r="P30">
        <v>8</v>
      </c>
      <c r="Q30">
        <v>11</v>
      </c>
      <c r="R30">
        <v>19</v>
      </c>
      <c r="S30">
        <v>19</v>
      </c>
      <c r="T30">
        <v>19</v>
      </c>
      <c r="U30">
        <v>19</v>
      </c>
      <c r="V30">
        <v>19</v>
      </c>
    </row>
    <row r="32" spans="1:36" x14ac:dyDescent="0.25">
      <c r="A32" s="13" t="s">
        <v>15</v>
      </c>
      <c r="B32" s="13"/>
      <c r="C32" s="13"/>
      <c r="D32" s="14">
        <v>2</v>
      </c>
    </row>
    <row r="33" spans="1:12" x14ac:dyDescent="0.25">
      <c r="A33" s="16" t="s">
        <v>113</v>
      </c>
      <c r="B33" s="16"/>
      <c r="C33" s="16"/>
      <c r="D33" s="64">
        <v>1851.54</v>
      </c>
      <c r="E33" s="15"/>
      <c r="F33" s="15"/>
      <c r="G33" s="15"/>
      <c r="H33" s="15"/>
      <c r="I33" s="15"/>
      <c r="J33" s="15"/>
      <c r="K33" s="15"/>
      <c r="L33" s="15"/>
    </row>
    <row r="34" spans="1:12" ht="64.5" x14ac:dyDescent="0.25">
      <c r="A34" s="9" t="s">
        <v>6</v>
      </c>
      <c r="B34" s="9" t="s">
        <v>5</v>
      </c>
      <c r="C34" s="8" t="s">
        <v>4</v>
      </c>
      <c r="D34" s="7" t="s">
        <v>3</v>
      </c>
    </row>
    <row r="35" spans="1:12" x14ac:dyDescent="0.25">
      <c r="A35" s="6" t="s">
        <v>2</v>
      </c>
      <c r="B35" s="6" t="s">
        <v>1</v>
      </c>
      <c r="C35" s="5" t="s">
        <v>0</v>
      </c>
      <c r="D35" s="4"/>
      <c r="L35" s="18"/>
    </row>
    <row r="36" spans="1:12" x14ac:dyDescent="0.25">
      <c r="A36">
        <v>0</v>
      </c>
      <c r="B36">
        <v>20</v>
      </c>
      <c r="C36">
        <v>20</v>
      </c>
      <c r="D36" s="12">
        <f>B36/20</f>
        <v>1</v>
      </c>
    </row>
    <row r="37" spans="1:12" x14ac:dyDescent="0.25">
      <c r="A37">
        <v>1</v>
      </c>
      <c r="B37">
        <v>16</v>
      </c>
      <c r="C37">
        <v>20</v>
      </c>
      <c r="D37" s="12">
        <f>B37/20</f>
        <v>0.8</v>
      </c>
    </row>
    <row r="38" spans="1:12" x14ac:dyDescent="0.25">
      <c r="A38">
        <v>2</v>
      </c>
      <c r="B38">
        <v>11</v>
      </c>
      <c r="C38">
        <v>16</v>
      </c>
      <c r="D38" s="12">
        <f>B38/20</f>
        <v>0.55000000000000004</v>
      </c>
    </row>
    <row r="39" spans="1:12" x14ac:dyDescent="0.25">
      <c r="A39">
        <v>3</v>
      </c>
      <c r="B39">
        <v>8</v>
      </c>
      <c r="C39">
        <v>11</v>
      </c>
      <c r="D39" s="12">
        <f>B39/20</f>
        <v>0.4</v>
      </c>
    </row>
    <row r="40" spans="1:12" x14ac:dyDescent="0.25">
      <c r="A40">
        <v>4</v>
      </c>
      <c r="B40">
        <v>8</v>
      </c>
      <c r="C40">
        <v>8</v>
      </c>
      <c r="D40" s="12">
        <f>B40/20</f>
        <v>0.4</v>
      </c>
    </row>
    <row r="42" spans="1:12" x14ac:dyDescent="0.25">
      <c r="A42" s="13" t="s">
        <v>15</v>
      </c>
      <c r="B42" s="13"/>
      <c r="C42" s="13"/>
      <c r="D42" s="14">
        <v>3</v>
      </c>
    </row>
    <row r="43" spans="1:12" x14ac:dyDescent="0.25">
      <c r="A43" s="16" t="s">
        <v>113</v>
      </c>
      <c r="B43" s="16"/>
      <c r="C43" s="16"/>
      <c r="D43" s="64">
        <v>1427.62</v>
      </c>
    </row>
    <row r="44" spans="1:12" ht="64.5" x14ac:dyDescent="0.25">
      <c r="A44" s="9" t="s">
        <v>6</v>
      </c>
      <c r="B44" s="9" t="s">
        <v>5</v>
      </c>
      <c r="C44" s="8" t="s">
        <v>4</v>
      </c>
      <c r="D44" s="7" t="s">
        <v>3</v>
      </c>
    </row>
    <row r="45" spans="1:12" x14ac:dyDescent="0.25">
      <c r="A45" s="6" t="s">
        <v>2</v>
      </c>
      <c r="B45" s="6" t="s">
        <v>1</v>
      </c>
      <c r="C45" s="5" t="s">
        <v>0</v>
      </c>
      <c r="D45" s="4"/>
    </row>
    <row r="46" spans="1:12" x14ac:dyDescent="0.25">
      <c r="A46">
        <v>0</v>
      </c>
      <c r="B46">
        <v>20</v>
      </c>
      <c r="C46">
        <v>20</v>
      </c>
      <c r="D46" s="12">
        <f>B46/20</f>
        <v>1</v>
      </c>
    </row>
    <row r="47" spans="1:12" x14ac:dyDescent="0.25">
      <c r="A47">
        <v>1</v>
      </c>
      <c r="B47">
        <v>19</v>
      </c>
      <c r="C47">
        <v>20</v>
      </c>
      <c r="D47" s="12">
        <f>B47/20</f>
        <v>0.95</v>
      </c>
    </row>
    <row r="48" spans="1:12" x14ac:dyDescent="0.25">
      <c r="A48">
        <v>2</v>
      </c>
      <c r="B48">
        <v>16</v>
      </c>
      <c r="C48">
        <v>19</v>
      </c>
      <c r="D48" s="12">
        <f>B48/20</f>
        <v>0.8</v>
      </c>
    </row>
    <row r="49" spans="1:4" x14ac:dyDescent="0.25">
      <c r="A49">
        <v>3</v>
      </c>
      <c r="B49">
        <v>14</v>
      </c>
      <c r="C49">
        <v>16</v>
      </c>
      <c r="D49" s="12">
        <f>B49/20</f>
        <v>0.7</v>
      </c>
    </row>
    <row r="50" spans="1:4" x14ac:dyDescent="0.25">
      <c r="A50">
        <v>4</v>
      </c>
      <c r="B50">
        <v>11</v>
      </c>
      <c r="C50">
        <v>14</v>
      </c>
      <c r="D50" s="12">
        <f>B50/20</f>
        <v>0.55000000000000004</v>
      </c>
    </row>
    <row r="52" spans="1:4" x14ac:dyDescent="0.25">
      <c r="A52" s="13" t="s">
        <v>15</v>
      </c>
      <c r="B52" s="13"/>
      <c r="C52" s="13"/>
      <c r="D52" s="14">
        <v>4</v>
      </c>
    </row>
    <row r="53" spans="1:4" x14ac:dyDescent="0.25">
      <c r="A53" s="16" t="s">
        <v>113</v>
      </c>
      <c r="B53" s="16"/>
      <c r="C53" s="16"/>
      <c r="D53" s="64">
        <v>844.42</v>
      </c>
    </row>
    <row r="54" spans="1:4" ht="64.5" x14ac:dyDescent="0.25">
      <c r="A54" s="9" t="s">
        <v>6</v>
      </c>
      <c r="B54" s="9" t="s">
        <v>5</v>
      </c>
      <c r="C54" s="8" t="s">
        <v>4</v>
      </c>
      <c r="D54" s="7" t="s">
        <v>3</v>
      </c>
    </row>
    <row r="55" spans="1:4" x14ac:dyDescent="0.25">
      <c r="A55" s="6" t="s">
        <v>2</v>
      </c>
      <c r="B55" s="6" t="s">
        <v>1</v>
      </c>
      <c r="C55" s="5" t="s">
        <v>0</v>
      </c>
      <c r="D55" s="4"/>
    </row>
    <row r="56" spans="1:4" x14ac:dyDescent="0.25">
      <c r="A56">
        <v>0</v>
      </c>
      <c r="B56">
        <v>20</v>
      </c>
      <c r="C56">
        <v>20</v>
      </c>
      <c r="D56" s="12">
        <f>B56/20</f>
        <v>1</v>
      </c>
    </row>
    <row r="57" spans="1:4" x14ac:dyDescent="0.25">
      <c r="A57">
        <v>1</v>
      </c>
      <c r="B57">
        <v>19</v>
      </c>
      <c r="C57">
        <v>20</v>
      </c>
      <c r="D57" s="12">
        <f>B57/20</f>
        <v>0.95</v>
      </c>
    </row>
    <row r="58" spans="1:4" x14ac:dyDescent="0.25">
      <c r="A58">
        <v>2</v>
      </c>
      <c r="B58">
        <v>19</v>
      </c>
      <c r="C58">
        <v>19</v>
      </c>
      <c r="D58" s="12">
        <f>B58/20</f>
        <v>0.95</v>
      </c>
    </row>
    <row r="59" spans="1:4" x14ac:dyDescent="0.25">
      <c r="A59">
        <v>3</v>
      </c>
      <c r="B59">
        <v>19</v>
      </c>
      <c r="C59">
        <v>19</v>
      </c>
      <c r="D59" s="12">
        <f>B59/20</f>
        <v>0.95</v>
      </c>
    </row>
    <row r="60" spans="1:4" x14ac:dyDescent="0.25">
      <c r="A60">
        <v>4</v>
      </c>
      <c r="B60">
        <v>19</v>
      </c>
      <c r="C60">
        <v>19</v>
      </c>
      <c r="D60" s="12">
        <f>B60/20</f>
        <v>0.95</v>
      </c>
    </row>
    <row r="62" spans="1:4" x14ac:dyDescent="0.25">
      <c r="A62" s="13" t="s">
        <v>15</v>
      </c>
      <c r="B62" s="13"/>
      <c r="C62" s="13"/>
      <c r="D62" s="14">
        <v>5</v>
      </c>
    </row>
    <row r="63" spans="1:4" x14ac:dyDescent="0.25">
      <c r="A63" s="16" t="s">
        <v>113</v>
      </c>
      <c r="B63" s="16"/>
      <c r="C63" s="16"/>
      <c r="D63" s="64">
        <v>597.26</v>
      </c>
    </row>
    <row r="64" spans="1:4" ht="64.5" x14ac:dyDescent="0.25">
      <c r="A64" s="9" t="s">
        <v>6</v>
      </c>
      <c r="B64" s="9" t="s">
        <v>5</v>
      </c>
      <c r="C64" s="8" t="s">
        <v>4</v>
      </c>
      <c r="D64" s="7" t="s">
        <v>3</v>
      </c>
    </row>
    <row r="65" spans="1:4" x14ac:dyDescent="0.25">
      <c r="A65" s="6" t="s">
        <v>2</v>
      </c>
      <c r="B65" s="6" t="s">
        <v>1</v>
      </c>
      <c r="C65" s="5" t="s">
        <v>0</v>
      </c>
      <c r="D65" s="4"/>
    </row>
    <row r="66" spans="1:4" x14ac:dyDescent="0.25">
      <c r="A66">
        <v>0</v>
      </c>
      <c r="B66">
        <v>20</v>
      </c>
      <c r="C66">
        <v>20</v>
      </c>
      <c r="D66" s="12">
        <f>B66/20</f>
        <v>1</v>
      </c>
    </row>
    <row r="67" spans="1:4" x14ac:dyDescent="0.25">
      <c r="A67">
        <v>1</v>
      </c>
      <c r="B67">
        <v>20</v>
      </c>
      <c r="C67">
        <v>20</v>
      </c>
      <c r="D67" s="12">
        <f>B67/20</f>
        <v>1</v>
      </c>
    </row>
    <row r="68" spans="1:4" x14ac:dyDescent="0.25">
      <c r="A68">
        <v>2</v>
      </c>
      <c r="B68">
        <v>19</v>
      </c>
      <c r="C68">
        <v>20</v>
      </c>
      <c r="D68" s="12">
        <f>B68/20</f>
        <v>0.95</v>
      </c>
    </row>
    <row r="69" spans="1:4" x14ac:dyDescent="0.25">
      <c r="A69">
        <v>3</v>
      </c>
      <c r="B69">
        <v>19</v>
      </c>
      <c r="C69">
        <v>19</v>
      </c>
      <c r="D69" s="12">
        <f>B69/20</f>
        <v>0.95</v>
      </c>
    </row>
    <row r="70" spans="1:4" x14ac:dyDescent="0.25">
      <c r="A70">
        <v>4</v>
      </c>
      <c r="B70">
        <v>19</v>
      </c>
      <c r="C70">
        <v>19</v>
      </c>
      <c r="D70" s="12">
        <f>B70/20</f>
        <v>0.95</v>
      </c>
    </row>
    <row r="72" spans="1:4" x14ac:dyDescent="0.25">
      <c r="A72" s="13" t="s">
        <v>15</v>
      </c>
      <c r="B72" s="13"/>
      <c r="C72" s="13"/>
      <c r="D72" s="14">
        <v>6</v>
      </c>
    </row>
    <row r="73" spans="1:4" x14ac:dyDescent="0.25">
      <c r="A73" s="16" t="s">
        <v>113</v>
      </c>
      <c r="B73" s="16"/>
      <c r="C73" s="16"/>
      <c r="D73" s="64">
        <v>379.55</v>
      </c>
    </row>
    <row r="74" spans="1:4" ht="64.5" x14ac:dyDescent="0.25">
      <c r="A74" s="9" t="s">
        <v>6</v>
      </c>
      <c r="B74" s="9" t="s">
        <v>5</v>
      </c>
      <c r="C74" s="8" t="s">
        <v>4</v>
      </c>
      <c r="D74" s="7" t="s">
        <v>3</v>
      </c>
    </row>
    <row r="75" spans="1:4" x14ac:dyDescent="0.25">
      <c r="A75" s="6" t="s">
        <v>2</v>
      </c>
      <c r="B75" s="6" t="s">
        <v>1</v>
      </c>
      <c r="C75" s="5" t="s">
        <v>0</v>
      </c>
      <c r="D75" s="4"/>
    </row>
    <row r="76" spans="1:4" x14ac:dyDescent="0.25">
      <c r="A76">
        <v>0</v>
      </c>
      <c r="B76">
        <v>20</v>
      </c>
      <c r="C76">
        <v>20</v>
      </c>
      <c r="D76" s="12">
        <f>B76/20</f>
        <v>1</v>
      </c>
    </row>
    <row r="77" spans="1:4" x14ac:dyDescent="0.25">
      <c r="A77">
        <v>1</v>
      </c>
      <c r="B77">
        <v>20</v>
      </c>
      <c r="C77">
        <v>20</v>
      </c>
      <c r="D77" s="12">
        <f>B77/20</f>
        <v>1</v>
      </c>
    </row>
    <row r="78" spans="1:4" x14ac:dyDescent="0.25">
      <c r="A78">
        <v>2</v>
      </c>
      <c r="B78">
        <v>20</v>
      </c>
      <c r="C78">
        <v>20</v>
      </c>
      <c r="D78" s="12">
        <f>B78/20</f>
        <v>1</v>
      </c>
    </row>
    <row r="79" spans="1:4" x14ac:dyDescent="0.25">
      <c r="A79">
        <v>3</v>
      </c>
      <c r="B79">
        <v>20</v>
      </c>
      <c r="C79">
        <v>20</v>
      </c>
      <c r="D79" s="12">
        <f>B79/20</f>
        <v>1</v>
      </c>
    </row>
    <row r="80" spans="1:4" x14ac:dyDescent="0.25">
      <c r="A80">
        <v>4</v>
      </c>
      <c r="B80">
        <v>19</v>
      </c>
      <c r="C80">
        <v>20</v>
      </c>
      <c r="D80" s="12">
        <f>B80/20</f>
        <v>0.95</v>
      </c>
    </row>
    <row r="82" spans="1:4" x14ac:dyDescent="0.25">
      <c r="A82" s="13" t="s">
        <v>15</v>
      </c>
      <c r="B82" s="13"/>
      <c r="C82" s="13"/>
      <c r="D82" s="14">
        <v>7</v>
      </c>
    </row>
    <row r="83" spans="1:4" x14ac:dyDescent="0.25">
      <c r="A83" s="16" t="s">
        <v>113</v>
      </c>
      <c r="B83" s="16"/>
      <c r="C83" s="16"/>
      <c r="D83" s="64">
        <v>320.41000000000003</v>
      </c>
    </row>
    <row r="84" spans="1:4" ht="64.5" x14ac:dyDescent="0.25">
      <c r="A84" s="9" t="s">
        <v>6</v>
      </c>
      <c r="B84" s="9" t="s">
        <v>5</v>
      </c>
      <c r="C84" s="8" t="s">
        <v>4</v>
      </c>
      <c r="D84" s="7" t="s">
        <v>3</v>
      </c>
    </row>
    <row r="85" spans="1:4" x14ac:dyDescent="0.25">
      <c r="A85" s="6" t="s">
        <v>2</v>
      </c>
      <c r="B85" s="6" t="s">
        <v>1</v>
      </c>
      <c r="C85" s="5" t="s">
        <v>0</v>
      </c>
      <c r="D85" s="4"/>
    </row>
    <row r="86" spans="1:4" x14ac:dyDescent="0.25">
      <c r="A86">
        <v>0</v>
      </c>
      <c r="B86">
        <v>20</v>
      </c>
      <c r="C86">
        <v>20</v>
      </c>
      <c r="D86" s="12">
        <f>B86/20</f>
        <v>1</v>
      </c>
    </row>
    <row r="87" spans="1:4" x14ac:dyDescent="0.25">
      <c r="A87">
        <v>1</v>
      </c>
      <c r="B87">
        <v>20</v>
      </c>
      <c r="C87">
        <v>20</v>
      </c>
      <c r="D87" s="12">
        <f>B87/20</f>
        <v>1</v>
      </c>
    </row>
    <row r="88" spans="1:4" x14ac:dyDescent="0.25">
      <c r="A88">
        <v>2</v>
      </c>
      <c r="B88">
        <v>20</v>
      </c>
      <c r="C88">
        <v>20</v>
      </c>
      <c r="D88" s="12">
        <f>B88/20</f>
        <v>1</v>
      </c>
    </row>
    <row r="89" spans="1:4" x14ac:dyDescent="0.25">
      <c r="A89">
        <v>3</v>
      </c>
      <c r="B89">
        <v>19</v>
      </c>
      <c r="C89">
        <v>20</v>
      </c>
      <c r="D89" s="12">
        <f>B89/20</f>
        <v>0.95</v>
      </c>
    </row>
    <row r="90" spans="1:4" x14ac:dyDescent="0.25">
      <c r="A90">
        <v>4</v>
      </c>
      <c r="B90">
        <v>19</v>
      </c>
      <c r="C90">
        <v>19</v>
      </c>
      <c r="D90" s="12">
        <f>B90/20</f>
        <v>0.95</v>
      </c>
    </row>
    <row r="92" spans="1:4" x14ac:dyDescent="0.25">
      <c r="A92" s="13" t="s">
        <v>15</v>
      </c>
      <c r="B92" s="13"/>
      <c r="C92" s="13"/>
      <c r="D92" s="14" t="s">
        <v>27</v>
      </c>
    </row>
    <row r="93" spans="1:4" x14ac:dyDescent="0.25">
      <c r="A93" s="16" t="s">
        <v>113</v>
      </c>
      <c r="B93" s="16"/>
      <c r="C93" s="16"/>
      <c r="D93" s="64">
        <v>0</v>
      </c>
    </row>
    <row r="94" spans="1:4" ht="64.5" x14ac:dyDescent="0.25">
      <c r="A94" s="9" t="s">
        <v>6</v>
      </c>
      <c r="B94" s="9" t="s">
        <v>5</v>
      </c>
      <c r="C94" s="8" t="s">
        <v>4</v>
      </c>
      <c r="D94" s="7" t="s">
        <v>3</v>
      </c>
    </row>
    <row r="95" spans="1:4" x14ac:dyDescent="0.25">
      <c r="A95" s="6" t="s">
        <v>2</v>
      </c>
      <c r="B95" s="6" t="s">
        <v>1</v>
      </c>
      <c r="C95" s="5" t="s">
        <v>0</v>
      </c>
      <c r="D95" s="4"/>
    </row>
    <row r="96" spans="1:4" x14ac:dyDescent="0.25">
      <c r="A96">
        <v>0</v>
      </c>
      <c r="B96">
        <v>20</v>
      </c>
      <c r="C96">
        <v>20</v>
      </c>
      <c r="D96" s="12">
        <f>B96/20</f>
        <v>1</v>
      </c>
    </row>
    <row r="97" spans="1:4" x14ac:dyDescent="0.25">
      <c r="A97">
        <v>1</v>
      </c>
      <c r="B97">
        <v>20</v>
      </c>
      <c r="C97">
        <v>20</v>
      </c>
      <c r="D97" s="12">
        <f>B97/20</f>
        <v>1</v>
      </c>
    </row>
    <row r="98" spans="1:4" x14ac:dyDescent="0.25">
      <c r="A98">
        <v>2</v>
      </c>
      <c r="B98">
        <v>20</v>
      </c>
      <c r="C98">
        <v>20</v>
      </c>
      <c r="D98" s="12">
        <f>B98/20</f>
        <v>1</v>
      </c>
    </row>
    <row r="99" spans="1:4" x14ac:dyDescent="0.25">
      <c r="A99">
        <v>3</v>
      </c>
      <c r="B99">
        <v>20</v>
      </c>
      <c r="C99">
        <v>20</v>
      </c>
      <c r="D99" s="12">
        <f>B99/20</f>
        <v>1</v>
      </c>
    </row>
    <row r="100" spans="1:4" x14ac:dyDescent="0.25">
      <c r="A100">
        <v>4</v>
      </c>
      <c r="B100">
        <v>19</v>
      </c>
      <c r="C100">
        <v>20</v>
      </c>
      <c r="D100" s="12">
        <f>B100/20</f>
        <v>0.95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5"/>
  <sheetViews>
    <sheetView topLeftCell="A3" zoomScale="60" zoomScaleNormal="60" workbookViewId="0">
      <selection activeCell="C25" sqref="C25"/>
    </sheetView>
  </sheetViews>
  <sheetFormatPr defaultRowHeight="15" x14ac:dyDescent="0.25"/>
  <sheetData>
    <row r="1" spans="1:33" ht="21" x14ac:dyDescent="0.35">
      <c r="A1" s="33" t="s">
        <v>122</v>
      </c>
    </row>
    <row r="3" spans="1:33" ht="15.75" x14ac:dyDescent="0.25">
      <c r="A3" s="11" t="s">
        <v>12</v>
      </c>
    </row>
    <row r="4" spans="1:33" x14ac:dyDescent="0.25">
      <c r="Y4" s="80" t="s">
        <v>123</v>
      </c>
      <c r="Z4" s="81" t="s">
        <v>11</v>
      </c>
      <c r="AA4" s="81"/>
      <c r="AB4" s="80" t="s">
        <v>123</v>
      </c>
      <c r="AC4" s="81" t="s">
        <v>10</v>
      </c>
      <c r="AD4" s="81"/>
      <c r="AE4" s="80" t="s">
        <v>123</v>
      </c>
      <c r="AF4" s="81" t="s">
        <v>8</v>
      </c>
    </row>
    <row r="5" spans="1:33" x14ac:dyDescent="0.25">
      <c r="A5" s="10" t="s">
        <v>9</v>
      </c>
      <c r="B5" s="10" t="s">
        <v>11</v>
      </c>
      <c r="F5" s="10" t="s">
        <v>9</v>
      </c>
      <c r="G5" s="10" t="s">
        <v>10</v>
      </c>
      <c r="K5" s="10" t="s">
        <v>9</v>
      </c>
      <c r="L5" s="10" t="s">
        <v>8</v>
      </c>
      <c r="P5" s="10" t="s">
        <v>7</v>
      </c>
      <c r="Q5" s="10"/>
      <c r="Y5" s="82" t="s">
        <v>6</v>
      </c>
      <c r="Z5" s="15" t="s">
        <v>29</v>
      </c>
      <c r="AA5" s="15"/>
      <c r="AB5" s="82" t="s">
        <v>6</v>
      </c>
      <c r="AC5" s="15" t="s">
        <v>29</v>
      </c>
      <c r="AD5" s="15"/>
      <c r="AE5" s="82" t="s">
        <v>6</v>
      </c>
      <c r="AF5" s="15" t="s">
        <v>29</v>
      </c>
    </row>
    <row r="6" spans="1:33" ht="64.5" x14ac:dyDescent="0.25">
      <c r="A6" s="9" t="s">
        <v>6</v>
      </c>
      <c r="B6" s="9" t="s">
        <v>5</v>
      </c>
      <c r="C6" s="8" t="s">
        <v>4</v>
      </c>
      <c r="D6" s="7" t="s">
        <v>3</v>
      </c>
      <c r="F6" s="9" t="s">
        <v>6</v>
      </c>
      <c r="G6" s="9" t="s">
        <v>5</v>
      </c>
      <c r="H6" s="8" t="s">
        <v>4</v>
      </c>
      <c r="I6" s="7" t="s">
        <v>3</v>
      </c>
      <c r="K6" s="9" t="s">
        <v>6</v>
      </c>
      <c r="L6" s="9" t="s">
        <v>5</v>
      </c>
      <c r="M6" s="8" t="s">
        <v>4</v>
      </c>
      <c r="N6" s="7" t="s">
        <v>3</v>
      </c>
      <c r="P6" s="9" t="s">
        <v>6</v>
      </c>
      <c r="Q6" s="9" t="s">
        <v>5</v>
      </c>
      <c r="R6" s="8" t="s">
        <v>4</v>
      </c>
      <c r="S6" s="7" t="s">
        <v>3</v>
      </c>
      <c r="Y6" s="79" t="s">
        <v>2</v>
      </c>
      <c r="Z6" t="s">
        <v>124</v>
      </c>
      <c r="AB6" s="79" t="s">
        <v>2</v>
      </c>
      <c r="AC6" t="s">
        <v>124</v>
      </c>
      <c r="AE6" s="79" t="s">
        <v>2</v>
      </c>
      <c r="AF6" t="s">
        <v>124</v>
      </c>
    </row>
    <row r="7" spans="1:33" x14ac:dyDescent="0.25">
      <c r="A7" s="6" t="s">
        <v>2</v>
      </c>
      <c r="B7" s="6" t="s">
        <v>1</v>
      </c>
      <c r="C7" s="5" t="s">
        <v>0</v>
      </c>
      <c r="D7" s="4"/>
      <c r="F7" s="6" t="s">
        <v>2</v>
      </c>
      <c r="G7" s="6" t="s">
        <v>1</v>
      </c>
      <c r="H7" s="5" t="s">
        <v>0</v>
      </c>
      <c r="I7" s="4"/>
      <c r="K7" s="6" t="s">
        <v>2</v>
      </c>
      <c r="L7" s="6" t="s">
        <v>1</v>
      </c>
      <c r="M7" s="5" t="s">
        <v>0</v>
      </c>
      <c r="N7" s="4"/>
      <c r="P7" s="6" t="s">
        <v>2</v>
      </c>
      <c r="Q7" s="6" t="s">
        <v>1</v>
      </c>
      <c r="R7" s="5" t="s">
        <v>0</v>
      </c>
      <c r="S7" s="4"/>
      <c r="Y7" s="83">
        <v>0</v>
      </c>
      <c r="Z7" s="84">
        <v>2577.779102641543</v>
      </c>
      <c r="AA7" s="83" t="s">
        <v>23</v>
      </c>
      <c r="AB7" s="83">
        <v>0</v>
      </c>
      <c r="AC7" s="84">
        <v>2600.5584617364962</v>
      </c>
      <c r="AD7" s="83" t="s">
        <v>23</v>
      </c>
      <c r="AE7" s="83">
        <v>0</v>
      </c>
      <c r="AF7" s="84">
        <v>2577.1038251980167</v>
      </c>
      <c r="AG7" s="83" t="s">
        <v>23</v>
      </c>
    </row>
    <row r="8" spans="1:33" x14ac:dyDescent="0.25">
      <c r="A8" s="3">
        <v>0</v>
      </c>
      <c r="B8" s="3">
        <v>70</v>
      </c>
      <c r="C8" s="2">
        <v>70</v>
      </c>
      <c r="D8" s="1">
        <f>B8/70</f>
        <v>1</v>
      </c>
      <c r="F8" s="3">
        <v>0</v>
      </c>
      <c r="G8" s="3">
        <v>70</v>
      </c>
      <c r="H8" s="2">
        <v>70</v>
      </c>
      <c r="I8" s="1">
        <f>G8/70</f>
        <v>1</v>
      </c>
      <c r="K8" s="3">
        <v>0</v>
      </c>
      <c r="L8" s="3">
        <v>70</v>
      </c>
      <c r="M8" s="2">
        <v>70</v>
      </c>
      <c r="N8" s="1">
        <f>L8/70</f>
        <v>1</v>
      </c>
      <c r="P8" s="3">
        <v>0</v>
      </c>
      <c r="Q8" s="3">
        <v>60</v>
      </c>
      <c r="R8" s="2">
        <v>60</v>
      </c>
      <c r="S8" s="1">
        <f>Q8/60</f>
        <v>1</v>
      </c>
      <c r="Y8" s="83">
        <v>1</v>
      </c>
      <c r="Z8" s="84">
        <v>2513.1775605441953</v>
      </c>
      <c r="AA8" s="83" t="s">
        <v>23</v>
      </c>
      <c r="AB8" s="83">
        <v>1</v>
      </c>
      <c r="AC8" s="84">
        <v>2527.1783128733068</v>
      </c>
      <c r="AD8" s="83" t="s">
        <v>23</v>
      </c>
      <c r="AE8" s="83">
        <v>1</v>
      </c>
      <c r="AF8" s="84">
        <v>2535.5067346767974</v>
      </c>
      <c r="AG8" s="83" t="s">
        <v>23</v>
      </c>
    </row>
    <row r="9" spans="1:33" x14ac:dyDescent="0.25">
      <c r="A9" s="3">
        <v>1</v>
      </c>
      <c r="B9" s="3">
        <v>44</v>
      </c>
      <c r="C9" s="2">
        <v>70</v>
      </c>
      <c r="D9" s="1">
        <f t="shared" ref="D9:D23" si="0">B9/70</f>
        <v>0.62857142857142856</v>
      </c>
      <c r="F9" s="3">
        <v>1</v>
      </c>
      <c r="G9" s="3">
        <v>32</v>
      </c>
      <c r="H9" s="2">
        <v>70</v>
      </c>
      <c r="I9" s="1">
        <f t="shared" ref="I9:I23" si="1">G9/70</f>
        <v>0.45714285714285713</v>
      </c>
      <c r="K9" s="3">
        <v>1</v>
      </c>
      <c r="L9" s="3">
        <v>31</v>
      </c>
      <c r="M9" s="2">
        <v>70</v>
      </c>
      <c r="N9" s="1">
        <f t="shared" ref="N9:N23" si="2">L9/70</f>
        <v>0.44285714285714284</v>
      </c>
      <c r="P9" s="3">
        <v>1</v>
      </c>
      <c r="Q9" s="3">
        <v>59</v>
      </c>
      <c r="R9" s="2">
        <v>60</v>
      </c>
      <c r="S9" s="1">
        <f t="shared" ref="S9:S23" si="3">Q9/60</f>
        <v>0.98333333333333328</v>
      </c>
      <c r="Y9" s="85">
        <v>1.01</v>
      </c>
      <c r="Z9" s="85">
        <v>0</v>
      </c>
      <c r="AA9" s="85" t="s">
        <v>121</v>
      </c>
      <c r="AB9" s="85">
        <v>1.01</v>
      </c>
      <c r="AC9" s="85">
        <v>0</v>
      </c>
      <c r="AD9" s="85" t="s">
        <v>121</v>
      </c>
      <c r="AE9" s="85">
        <v>1.01</v>
      </c>
      <c r="AF9" s="85">
        <v>0</v>
      </c>
      <c r="AG9" s="85" t="s">
        <v>121</v>
      </c>
    </row>
    <row r="10" spans="1:33" x14ac:dyDescent="0.25">
      <c r="A10" s="3">
        <v>2</v>
      </c>
      <c r="B10" s="3">
        <v>16</v>
      </c>
      <c r="C10" s="2">
        <v>44</v>
      </c>
      <c r="D10" s="1">
        <f t="shared" si="0"/>
        <v>0.22857142857142856</v>
      </c>
      <c r="F10" s="3">
        <v>2</v>
      </c>
      <c r="G10" s="3">
        <v>22</v>
      </c>
      <c r="H10" s="2">
        <v>32</v>
      </c>
      <c r="I10" s="1">
        <f t="shared" si="1"/>
        <v>0.31428571428571428</v>
      </c>
      <c r="K10" s="3">
        <v>2</v>
      </c>
      <c r="L10" s="3">
        <v>14</v>
      </c>
      <c r="M10" s="2">
        <v>31</v>
      </c>
      <c r="N10" s="1">
        <f t="shared" si="2"/>
        <v>0.2</v>
      </c>
      <c r="P10" s="3">
        <v>2</v>
      </c>
      <c r="Q10" s="3">
        <v>58</v>
      </c>
      <c r="R10" s="2">
        <v>59</v>
      </c>
      <c r="S10" s="1">
        <f t="shared" si="3"/>
        <v>0.96666666666666667</v>
      </c>
      <c r="Y10" s="83">
        <v>2</v>
      </c>
      <c r="Z10" s="84">
        <v>29.437094482608682</v>
      </c>
      <c r="AA10" s="83" t="s">
        <v>23</v>
      </c>
      <c r="AB10" s="83">
        <v>3</v>
      </c>
      <c r="AC10" s="84">
        <v>7.8282162897676573</v>
      </c>
      <c r="AD10" s="83" t="s">
        <v>23</v>
      </c>
      <c r="AE10" s="83">
        <v>4</v>
      </c>
      <c r="AF10" s="84">
        <v>28.99891445258719</v>
      </c>
      <c r="AG10" s="83" t="s">
        <v>23</v>
      </c>
    </row>
    <row r="11" spans="1:33" x14ac:dyDescent="0.25">
      <c r="A11" s="3">
        <v>3</v>
      </c>
      <c r="B11" s="3">
        <v>15</v>
      </c>
      <c r="C11" s="2">
        <v>16</v>
      </c>
      <c r="D11" s="1">
        <f t="shared" si="0"/>
        <v>0.21428571428571427</v>
      </c>
      <c r="F11" s="3">
        <v>3</v>
      </c>
      <c r="G11" s="3">
        <v>22</v>
      </c>
      <c r="H11" s="2">
        <v>22</v>
      </c>
      <c r="I11" s="1">
        <f t="shared" si="1"/>
        <v>0.31428571428571428</v>
      </c>
      <c r="K11" s="3">
        <v>3</v>
      </c>
      <c r="L11" s="3">
        <v>14</v>
      </c>
      <c r="M11" s="2">
        <v>14</v>
      </c>
      <c r="N11" s="1">
        <f t="shared" si="2"/>
        <v>0.2</v>
      </c>
      <c r="P11" s="3">
        <v>3</v>
      </c>
      <c r="Q11" s="3">
        <v>57</v>
      </c>
      <c r="R11" s="2">
        <v>58</v>
      </c>
      <c r="S11" s="1">
        <f t="shared" si="3"/>
        <v>0.95</v>
      </c>
      <c r="Y11" s="83">
        <v>2.99</v>
      </c>
      <c r="Z11" s="84">
        <v>44.692362240137975</v>
      </c>
      <c r="AA11" s="83" t="s">
        <v>23</v>
      </c>
      <c r="AB11" s="83">
        <v>4.99</v>
      </c>
      <c r="AC11" s="84">
        <v>5.6223099742484681</v>
      </c>
      <c r="AD11" s="83" t="s">
        <v>23</v>
      </c>
      <c r="AE11" s="83">
        <v>6</v>
      </c>
      <c r="AF11" s="84">
        <v>30.637587715544289</v>
      </c>
      <c r="AG11" s="83" t="s">
        <v>23</v>
      </c>
    </row>
    <row r="12" spans="1:33" x14ac:dyDescent="0.25">
      <c r="A12" s="3">
        <v>4</v>
      </c>
      <c r="B12" s="3">
        <v>11</v>
      </c>
      <c r="C12" s="2">
        <v>15</v>
      </c>
      <c r="D12" s="1">
        <f t="shared" si="0"/>
        <v>0.15714285714285714</v>
      </c>
      <c r="F12" s="3">
        <v>4</v>
      </c>
      <c r="G12" s="3">
        <v>21</v>
      </c>
      <c r="H12" s="2">
        <v>22</v>
      </c>
      <c r="I12" s="1">
        <f t="shared" si="1"/>
        <v>0.3</v>
      </c>
      <c r="K12" s="3">
        <v>4</v>
      </c>
      <c r="L12" s="3">
        <v>14</v>
      </c>
      <c r="M12" s="2">
        <v>14</v>
      </c>
      <c r="N12" s="1">
        <f t="shared" si="2"/>
        <v>0.2</v>
      </c>
      <c r="P12" s="3">
        <v>4</v>
      </c>
      <c r="Q12" s="3">
        <v>55</v>
      </c>
      <c r="R12" s="2">
        <v>57</v>
      </c>
      <c r="S12" s="1">
        <f t="shared" si="3"/>
        <v>0.91666666666666663</v>
      </c>
      <c r="Y12" s="83">
        <v>3</v>
      </c>
      <c r="Z12" s="84">
        <v>2581.1554898591739</v>
      </c>
      <c r="AA12" s="83" t="s">
        <v>23</v>
      </c>
      <c r="AB12" s="83">
        <v>5</v>
      </c>
      <c r="AC12" s="84">
        <v>2612.2632707576186</v>
      </c>
      <c r="AD12" s="83" t="s">
        <v>23</v>
      </c>
      <c r="AE12" s="83">
        <v>8.99</v>
      </c>
      <c r="AF12" s="84">
        <v>3.5784702451755708</v>
      </c>
      <c r="AG12" s="83" t="s">
        <v>23</v>
      </c>
    </row>
    <row r="13" spans="1:33" x14ac:dyDescent="0.25">
      <c r="A13" s="3">
        <v>5</v>
      </c>
      <c r="B13" s="3">
        <v>7</v>
      </c>
      <c r="C13" s="2">
        <v>11</v>
      </c>
      <c r="D13" s="1">
        <f t="shared" si="0"/>
        <v>0.1</v>
      </c>
      <c r="F13" s="3">
        <v>5</v>
      </c>
      <c r="G13" s="3">
        <v>21</v>
      </c>
      <c r="H13" s="2">
        <v>21</v>
      </c>
      <c r="I13" s="1">
        <f t="shared" si="1"/>
        <v>0.3</v>
      </c>
      <c r="K13" s="3">
        <v>5</v>
      </c>
      <c r="L13" s="3">
        <v>14</v>
      </c>
      <c r="M13" s="2">
        <v>14</v>
      </c>
      <c r="N13" s="1">
        <f t="shared" si="2"/>
        <v>0.2</v>
      </c>
      <c r="P13" s="3">
        <v>5</v>
      </c>
      <c r="Q13" s="3">
        <v>54</v>
      </c>
      <c r="R13" s="2">
        <v>55</v>
      </c>
      <c r="S13" s="1">
        <f t="shared" si="3"/>
        <v>0.9</v>
      </c>
      <c r="Y13" s="83">
        <v>4</v>
      </c>
      <c r="Z13" s="84">
        <v>2566.6595340714766</v>
      </c>
      <c r="AA13" s="83" t="s">
        <v>23</v>
      </c>
      <c r="AB13" s="83">
        <v>6</v>
      </c>
      <c r="AC13" s="84">
        <v>2595.7414826393424</v>
      </c>
      <c r="AD13" s="83" t="s">
        <v>23</v>
      </c>
      <c r="AE13" s="83">
        <v>9</v>
      </c>
      <c r="AF13" s="84">
        <v>2610.9037121713191</v>
      </c>
      <c r="AG13" s="83" t="s">
        <v>23</v>
      </c>
    </row>
    <row r="14" spans="1:33" x14ac:dyDescent="0.25">
      <c r="A14" s="3">
        <v>6</v>
      </c>
      <c r="B14" s="3">
        <v>7</v>
      </c>
      <c r="C14" s="2">
        <v>7</v>
      </c>
      <c r="D14" s="1">
        <f t="shared" si="0"/>
        <v>0.1</v>
      </c>
      <c r="F14" s="3">
        <v>6</v>
      </c>
      <c r="G14" s="3">
        <v>21</v>
      </c>
      <c r="H14" s="2">
        <v>21</v>
      </c>
      <c r="I14" s="1">
        <f t="shared" si="1"/>
        <v>0.3</v>
      </c>
      <c r="K14" s="3">
        <v>6</v>
      </c>
      <c r="L14" s="3">
        <v>14</v>
      </c>
      <c r="M14" s="2">
        <v>14</v>
      </c>
      <c r="N14" s="1">
        <f t="shared" si="2"/>
        <v>0.2</v>
      </c>
      <c r="P14" s="3">
        <v>6</v>
      </c>
      <c r="Q14" s="3">
        <v>54</v>
      </c>
      <c r="R14" s="2">
        <v>54</v>
      </c>
      <c r="S14" s="1">
        <f t="shared" si="3"/>
        <v>0.9</v>
      </c>
      <c r="Y14" s="85">
        <v>4.01</v>
      </c>
      <c r="Z14" s="86">
        <v>0</v>
      </c>
      <c r="AA14" s="85" t="s">
        <v>121</v>
      </c>
      <c r="AB14" s="85">
        <v>6.01</v>
      </c>
      <c r="AC14" s="86">
        <v>0</v>
      </c>
      <c r="AD14" s="85" t="s">
        <v>121</v>
      </c>
      <c r="AE14" s="83">
        <v>10</v>
      </c>
      <c r="AF14" s="84">
        <v>2590.357270489626</v>
      </c>
      <c r="AG14" s="83" t="s">
        <v>23</v>
      </c>
    </row>
    <row r="15" spans="1:33" x14ac:dyDescent="0.25">
      <c r="A15" s="3">
        <v>7</v>
      </c>
      <c r="B15" s="3">
        <v>7</v>
      </c>
      <c r="C15" s="2">
        <v>7</v>
      </c>
      <c r="D15" s="1">
        <f t="shared" si="0"/>
        <v>0.1</v>
      </c>
      <c r="F15" s="3">
        <v>7</v>
      </c>
      <c r="G15" s="3">
        <v>19</v>
      </c>
      <c r="H15" s="2">
        <v>21</v>
      </c>
      <c r="I15" s="1">
        <f t="shared" si="1"/>
        <v>0.27142857142857141</v>
      </c>
      <c r="K15" s="3">
        <v>7</v>
      </c>
      <c r="L15" s="3">
        <v>14</v>
      </c>
      <c r="M15" s="2">
        <v>14</v>
      </c>
      <c r="N15" s="1">
        <f t="shared" si="2"/>
        <v>0.2</v>
      </c>
      <c r="P15" s="3">
        <v>7</v>
      </c>
      <c r="Q15" s="3">
        <v>54</v>
      </c>
      <c r="R15" s="2">
        <v>54</v>
      </c>
      <c r="S15" s="1">
        <f t="shared" si="3"/>
        <v>0.9</v>
      </c>
      <c r="Y15" s="83">
        <v>6</v>
      </c>
      <c r="Z15" s="84">
        <v>18.400059822306886</v>
      </c>
      <c r="AA15" s="83" t="s">
        <v>23</v>
      </c>
      <c r="AB15" s="83">
        <v>8</v>
      </c>
      <c r="AC15" s="84">
        <v>23</v>
      </c>
      <c r="AD15" s="83" t="s">
        <v>23</v>
      </c>
      <c r="AE15" s="85">
        <v>10.01</v>
      </c>
      <c r="AF15" s="86">
        <v>0</v>
      </c>
      <c r="AG15" s="85" t="s">
        <v>121</v>
      </c>
    </row>
    <row r="16" spans="1:33" x14ac:dyDescent="0.25">
      <c r="A16" s="3">
        <v>8</v>
      </c>
      <c r="B16" s="3">
        <v>7</v>
      </c>
      <c r="C16" s="2">
        <v>7</v>
      </c>
      <c r="D16" s="1">
        <f t="shared" si="0"/>
        <v>0.1</v>
      </c>
      <c r="F16" s="3">
        <v>8</v>
      </c>
      <c r="G16" s="3">
        <v>19</v>
      </c>
      <c r="H16" s="2">
        <v>19</v>
      </c>
      <c r="I16" s="1">
        <f t="shared" si="1"/>
        <v>0.27142857142857141</v>
      </c>
      <c r="K16" s="3">
        <v>8</v>
      </c>
      <c r="L16" s="3">
        <v>14</v>
      </c>
      <c r="M16" s="2">
        <v>14</v>
      </c>
      <c r="N16" s="1">
        <f t="shared" si="2"/>
        <v>0.2</v>
      </c>
      <c r="P16" s="3">
        <v>8</v>
      </c>
      <c r="Q16" s="3">
        <v>52</v>
      </c>
      <c r="R16" s="2">
        <v>54</v>
      </c>
      <c r="S16" s="1">
        <f t="shared" si="3"/>
        <v>0.8666666666666667</v>
      </c>
      <c r="Y16" s="83">
        <v>9</v>
      </c>
      <c r="Z16" s="84">
        <v>12</v>
      </c>
      <c r="AA16" s="83" t="s">
        <v>23</v>
      </c>
      <c r="AB16" s="83">
        <v>10</v>
      </c>
      <c r="AC16" s="84">
        <v>25.930653831409245</v>
      </c>
      <c r="AD16" s="83" t="s">
        <v>23</v>
      </c>
      <c r="AE16" s="83">
        <v>13</v>
      </c>
      <c r="AF16" s="84">
        <v>31.334373996160679</v>
      </c>
      <c r="AG16" s="83" t="s">
        <v>23</v>
      </c>
    </row>
    <row r="17" spans="1:33" x14ac:dyDescent="0.25">
      <c r="A17" s="3">
        <v>9</v>
      </c>
      <c r="B17" s="3">
        <v>7</v>
      </c>
      <c r="C17" s="2">
        <v>7</v>
      </c>
      <c r="D17" s="1">
        <f t="shared" si="0"/>
        <v>0.1</v>
      </c>
      <c r="F17" s="3">
        <v>9</v>
      </c>
      <c r="G17" s="3">
        <v>19</v>
      </c>
      <c r="H17" s="2">
        <v>19</v>
      </c>
      <c r="I17" s="1">
        <f t="shared" si="1"/>
        <v>0.27142857142857141</v>
      </c>
      <c r="K17" s="3">
        <v>9</v>
      </c>
      <c r="L17" s="3">
        <v>14</v>
      </c>
      <c r="M17" s="2">
        <v>14</v>
      </c>
      <c r="N17" s="1">
        <f t="shared" si="2"/>
        <v>0.2</v>
      </c>
      <c r="P17" s="3">
        <v>9</v>
      </c>
      <c r="Q17" s="3">
        <v>52</v>
      </c>
      <c r="R17" s="2">
        <v>52</v>
      </c>
      <c r="S17" s="1">
        <f t="shared" si="3"/>
        <v>0.8666666666666667</v>
      </c>
      <c r="Y17" s="83">
        <v>15</v>
      </c>
      <c r="Z17" s="84">
        <v>3.2125699118870701</v>
      </c>
      <c r="AA17" s="83" t="s">
        <v>23</v>
      </c>
      <c r="AB17" s="83">
        <v>15</v>
      </c>
      <c r="AC17" s="84">
        <v>14.413421877933212</v>
      </c>
      <c r="AD17" s="83" t="s">
        <v>23</v>
      </c>
      <c r="AE17" s="83">
        <v>15</v>
      </c>
      <c r="AF17" s="84">
        <v>5.3256881046106148</v>
      </c>
      <c r="AG17" s="83" t="s">
        <v>23</v>
      </c>
    </row>
    <row r="18" spans="1:33" x14ac:dyDescent="0.25">
      <c r="A18" s="3">
        <v>10</v>
      </c>
      <c r="B18" s="3">
        <v>7</v>
      </c>
      <c r="C18" s="2">
        <v>7</v>
      </c>
      <c r="D18" s="1">
        <f t="shared" si="0"/>
        <v>0.1</v>
      </c>
      <c r="F18" s="3">
        <v>10</v>
      </c>
      <c r="G18" s="3">
        <v>19</v>
      </c>
      <c r="H18" s="2">
        <v>19</v>
      </c>
      <c r="I18" s="1">
        <f t="shared" si="1"/>
        <v>0.27142857142857141</v>
      </c>
      <c r="K18" s="3">
        <v>10</v>
      </c>
      <c r="L18" s="3">
        <v>13</v>
      </c>
      <c r="M18" s="2">
        <v>14</v>
      </c>
      <c r="N18" s="1">
        <f t="shared" si="2"/>
        <v>0.18571428571428572</v>
      </c>
      <c r="P18" s="3">
        <v>10</v>
      </c>
      <c r="Q18" s="3">
        <v>52</v>
      </c>
      <c r="R18" s="2">
        <v>52</v>
      </c>
      <c r="S18" s="1">
        <f t="shared" si="3"/>
        <v>0.8666666666666667</v>
      </c>
    </row>
    <row r="19" spans="1:33" x14ac:dyDescent="0.25">
      <c r="A19" s="3">
        <v>11</v>
      </c>
      <c r="B19" s="3">
        <v>7</v>
      </c>
      <c r="C19" s="2">
        <v>7</v>
      </c>
      <c r="D19" s="1">
        <f t="shared" si="0"/>
        <v>0.1</v>
      </c>
      <c r="F19" s="3">
        <v>11</v>
      </c>
      <c r="G19" s="3">
        <v>19</v>
      </c>
      <c r="H19" s="2">
        <v>19</v>
      </c>
      <c r="I19" s="1">
        <f t="shared" si="1"/>
        <v>0.27142857142857141</v>
      </c>
      <c r="K19" s="3">
        <v>11</v>
      </c>
      <c r="L19" s="3">
        <v>13</v>
      </c>
      <c r="M19" s="2">
        <v>13</v>
      </c>
      <c r="N19" s="1">
        <f t="shared" si="2"/>
        <v>0.18571428571428572</v>
      </c>
      <c r="P19" s="3">
        <v>11</v>
      </c>
      <c r="Q19" s="3">
        <v>52</v>
      </c>
      <c r="R19" s="2">
        <v>52</v>
      </c>
      <c r="S19" s="1">
        <f t="shared" si="3"/>
        <v>0.8666666666666667</v>
      </c>
    </row>
    <row r="20" spans="1:33" x14ac:dyDescent="0.25">
      <c r="A20" s="3">
        <v>12</v>
      </c>
      <c r="B20" s="3">
        <v>7</v>
      </c>
      <c r="C20" s="2">
        <v>7</v>
      </c>
      <c r="D20" s="1">
        <f t="shared" si="0"/>
        <v>0.1</v>
      </c>
      <c r="F20" s="3">
        <v>12</v>
      </c>
      <c r="G20" s="3">
        <v>19</v>
      </c>
      <c r="H20" s="2">
        <v>19</v>
      </c>
      <c r="I20" s="1">
        <f t="shared" si="1"/>
        <v>0.27142857142857141</v>
      </c>
      <c r="K20" s="3">
        <v>12</v>
      </c>
      <c r="L20" s="3">
        <v>13</v>
      </c>
      <c r="M20" s="2">
        <v>13</v>
      </c>
      <c r="N20" s="1">
        <f t="shared" si="2"/>
        <v>0.18571428571428572</v>
      </c>
      <c r="P20" s="3">
        <v>12</v>
      </c>
      <c r="Q20" s="3">
        <v>51</v>
      </c>
      <c r="R20" s="2">
        <v>52</v>
      </c>
      <c r="S20" s="1">
        <f t="shared" si="3"/>
        <v>0.85</v>
      </c>
    </row>
    <row r="21" spans="1:33" x14ac:dyDescent="0.25">
      <c r="A21" s="3">
        <v>13</v>
      </c>
      <c r="B21" s="3">
        <v>7</v>
      </c>
      <c r="C21" s="2">
        <v>7</v>
      </c>
      <c r="D21" s="1">
        <f t="shared" si="0"/>
        <v>0.1</v>
      </c>
      <c r="F21" s="3">
        <v>13</v>
      </c>
      <c r="G21" s="3">
        <v>19</v>
      </c>
      <c r="H21" s="2">
        <v>19</v>
      </c>
      <c r="I21" s="1">
        <f t="shared" si="1"/>
        <v>0.27142857142857141</v>
      </c>
      <c r="K21" s="3">
        <v>13</v>
      </c>
      <c r="L21" s="3">
        <v>13</v>
      </c>
      <c r="M21" s="2">
        <v>13</v>
      </c>
      <c r="N21" s="1">
        <f t="shared" si="2"/>
        <v>0.18571428571428572</v>
      </c>
      <c r="P21" s="3">
        <v>13</v>
      </c>
      <c r="Q21" s="3">
        <v>50</v>
      </c>
      <c r="R21" s="2">
        <v>51</v>
      </c>
      <c r="S21" s="1">
        <f t="shared" si="3"/>
        <v>0.83333333333333337</v>
      </c>
    </row>
    <row r="22" spans="1:33" x14ac:dyDescent="0.25">
      <c r="A22" s="3">
        <v>14</v>
      </c>
      <c r="B22" s="3">
        <v>7</v>
      </c>
      <c r="C22" s="2">
        <v>7</v>
      </c>
      <c r="D22" s="1">
        <f t="shared" si="0"/>
        <v>0.1</v>
      </c>
      <c r="F22" s="3">
        <v>14</v>
      </c>
      <c r="G22" s="3">
        <v>19</v>
      </c>
      <c r="H22" s="2">
        <v>19</v>
      </c>
      <c r="I22" s="1">
        <f t="shared" si="1"/>
        <v>0.27142857142857141</v>
      </c>
      <c r="K22" s="3">
        <v>14</v>
      </c>
      <c r="L22" s="3">
        <v>12</v>
      </c>
      <c r="M22" s="2">
        <v>13</v>
      </c>
      <c r="N22" s="1">
        <f t="shared" si="2"/>
        <v>0.17142857142857143</v>
      </c>
      <c r="P22" s="3">
        <v>14</v>
      </c>
      <c r="Q22" s="3">
        <v>50</v>
      </c>
      <c r="R22" s="2">
        <v>50</v>
      </c>
      <c r="S22" s="1">
        <f t="shared" si="3"/>
        <v>0.83333333333333337</v>
      </c>
    </row>
    <row r="23" spans="1:33" x14ac:dyDescent="0.25">
      <c r="A23" s="3">
        <v>15</v>
      </c>
      <c r="B23" s="3">
        <v>7</v>
      </c>
      <c r="C23" s="2">
        <v>7</v>
      </c>
      <c r="D23" s="1">
        <f t="shared" si="0"/>
        <v>0.1</v>
      </c>
      <c r="F23" s="3">
        <v>15</v>
      </c>
      <c r="G23" s="3">
        <v>19</v>
      </c>
      <c r="H23" s="2">
        <v>19</v>
      </c>
      <c r="I23" s="1">
        <f t="shared" si="1"/>
        <v>0.27142857142857141</v>
      </c>
      <c r="K23" s="3">
        <v>15</v>
      </c>
      <c r="L23" s="3">
        <v>12</v>
      </c>
      <c r="M23" s="2">
        <v>12</v>
      </c>
      <c r="N23" s="1">
        <f t="shared" si="2"/>
        <v>0.17142857142857143</v>
      </c>
      <c r="P23" s="3">
        <v>15</v>
      </c>
      <c r="Q23" s="3">
        <v>50</v>
      </c>
      <c r="R23" s="2">
        <v>50</v>
      </c>
      <c r="S23" s="1">
        <f t="shared" si="3"/>
        <v>0.83333333333333337</v>
      </c>
    </row>
    <row r="25" spans="1:33" ht="15.75" x14ac:dyDescent="0.25">
      <c r="A25" s="11" t="s">
        <v>26</v>
      </c>
      <c r="C25" s="121" t="s">
        <v>211</v>
      </c>
    </row>
    <row r="27" spans="1:33" x14ac:dyDescent="0.25">
      <c r="A27" s="13" t="s">
        <v>15</v>
      </c>
      <c r="B27" s="13"/>
      <c r="C27" s="13"/>
      <c r="D27" s="14">
        <v>1</v>
      </c>
      <c r="E27" s="15"/>
      <c r="F27" s="14">
        <v>1</v>
      </c>
      <c r="G27" s="14">
        <v>2</v>
      </c>
      <c r="H27" s="14">
        <v>3</v>
      </c>
      <c r="I27" s="14">
        <v>4</v>
      </c>
      <c r="J27" s="14">
        <v>5</v>
      </c>
      <c r="K27" s="14">
        <v>6</v>
      </c>
      <c r="L27" s="14">
        <v>7</v>
      </c>
      <c r="O27" s="14">
        <v>1</v>
      </c>
      <c r="P27" s="14">
        <v>2</v>
      </c>
      <c r="Q27" s="14">
        <v>3</v>
      </c>
      <c r="R27" s="14">
        <v>4</v>
      </c>
      <c r="S27" s="14">
        <v>5</v>
      </c>
      <c r="T27" s="14">
        <v>6</v>
      </c>
      <c r="U27" s="14">
        <v>7</v>
      </c>
    </row>
    <row r="28" spans="1:33" x14ac:dyDescent="0.25">
      <c r="A28" s="16" t="s">
        <v>16</v>
      </c>
      <c r="B28" s="16"/>
      <c r="C28" s="16"/>
      <c r="D28" s="17">
        <v>2132</v>
      </c>
      <c r="E28" s="15"/>
      <c r="F28" s="27">
        <v>2131.9480233038998</v>
      </c>
      <c r="G28" s="27">
        <v>1584.6756677691526</v>
      </c>
      <c r="H28" s="27">
        <v>1190.4720447846289</v>
      </c>
      <c r="I28" s="27">
        <v>877.58484436807635</v>
      </c>
      <c r="J28" s="27">
        <v>635.16201857310421</v>
      </c>
      <c r="K28" s="27">
        <v>472.18095387668313</v>
      </c>
      <c r="L28" s="27">
        <v>335.2734250373943</v>
      </c>
      <c r="M28" s="27" t="s">
        <v>27</v>
      </c>
      <c r="O28" s="27">
        <v>2131.9480233038998</v>
      </c>
      <c r="P28" s="27">
        <v>1584.6756677691526</v>
      </c>
      <c r="Q28" s="27">
        <v>1190.4720447846289</v>
      </c>
      <c r="R28" s="27">
        <v>877.58484436807635</v>
      </c>
      <c r="S28" s="27">
        <v>635.16201857310421</v>
      </c>
      <c r="T28" s="27">
        <v>472.18095387668313</v>
      </c>
      <c r="U28" s="27">
        <v>335.2734250373943</v>
      </c>
      <c r="V28" s="27" t="s">
        <v>27</v>
      </c>
    </row>
    <row r="29" spans="1:33" ht="64.5" x14ac:dyDescent="0.25">
      <c r="A29" s="9" t="s">
        <v>6</v>
      </c>
      <c r="B29" s="9" t="s">
        <v>5</v>
      </c>
      <c r="C29" s="8" t="s">
        <v>4</v>
      </c>
      <c r="D29" s="7" t="s">
        <v>3</v>
      </c>
      <c r="F29" s="7" t="s">
        <v>3</v>
      </c>
      <c r="G29" s="7" t="s">
        <v>3</v>
      </c>
      <c r="H29" s="7" t="s">
        <v>3</v>
      </c>
      <c r="I29" s="7" t="s">
        <v>3</v>
      </c>
      <c r="J29" s="7" t="s">
        <v>3</v>
      </c>
      <c r="K29" s="7" t="s">
        <v>3</v>
      </c>
      <c r="L29" s="7" t="s">
        <v>3</v>
      </c>
      <c r="O29" s="7" t="s">
        <v>13</v>
      </c>
      <c r="P29" s="7" t="s">
        <v>13</v>
      </c>
      <c r="Q29" s="7" t="s">
        <v>13</v>
      </c>
      <c r="R29" s="7" t="s">
        <v>13</v>
      </c>
      <c r="S29" s="7" t="s">
        <v>13</v>
      </c>
      <c r="T29" s="7" t="s">
        <v>13</v>
      </c>
      <c r="U29" s="7" t="s">
        <v>13</v>
      </c>
      <c r="V29" s="7" t="s">
        <v>13</v>
      </c>
    </row>
    <row r="30" spans="1:33" x14ac:dyDescent="0.25">
      <c r="A30" s="6" t="s">
        <v>2</v>
      </c>
      <c r="B30" s="6" t="s">
        <v>1</v>
      </c>
      <c r="C30" s="5" t="s">
        <v>0</v>
      </c>
      <c r="D30" s="4"/>
    </row>
    <row r="31" spans="1:33" x14ac:dyDescent="0.25">
      <c r="A31">
        <v>0</v>
      </c>
      <c r="B31">
        <v>20</v>
      </c>
      <c r="C31">
        <v>20</v>
      </c>
      <c r="D31" s="12">
        <f>B31/20</f>
        <v>1</v>
      </c>
      <c r="F31" s="12">
        <f t="shared" ref="F31:M35" si="4">O31/20</f>
        <v>1</v>
      </c>
      <c r="G31" s="12">
        <f t="shared" si="4"/>
        <v>1</v>
      </c>
      <c r="H31" s="12">
        <f t="shared" si="4"/>
        <v>1</v>
      </c>
      <c r="I31" s="12">
        <f t="shared" si="4"/>
        <v>1</v>
      </c>
      <c r="J31" s="12">
        <f t="shared" si="4"/>
        <v>1</v>
      </c>
      <c r="K31" s="12">
        <f t="shared" si="4"/>
        <v>1</v>
      </c>
      <c r="L31" s="12">
        <f t="shared" si="4"/>
        <v>1</v>
      </c>
      <c r="M31" s="12">
        <f t="shared" si="4"/>
        <v>1</v>
      </c>
      <c r="O31">
        <v>20</v>
      </c>
      <c r="P31">
        <v>20</v>
      </c>
      <c r="Q31">
        <v>20</v>
      </c>
      <c r="R31">
        <v>20</v>
      </c>
      <c r="S31">
        <v>20</v>
      </c>
      <c r="T31">
        <v>20</v>
      </c>
      <c r="U31">
        <v>20</v>
      </c>
      <c r="V31">
        <v>20</v>
      </c>
    </row>
    <row r="32" spans="1:33" x14ac:dyDescent="0.25">
      <c r="A32">
        <v>1</v>
      </c>
      <c r="B32" s="79">
        <v>20</v>
      </c>
      <c r="C32">
        <v>20</v>
      </c>
      <c r="D32" s="12">
        <f>B32/20</f>
        <v>1</v>
      </c>
      <c r="F32" s="12">
        <f t="shared" si="4"/>
        <v>1</v>
      </c>
      <c r="G32" s="12">
        <f t="shared" si="4"/>
        <v>1</v>
      </c>
      <c r="H32" s="12">
        <f t="shared" si="4"/>
        <v>1</v>
      </c>
      <c r="I32" s="12">
        <f t="shared" si="4"/>
        <v>1</v>
      </c>
      <c r="J32" s="12">
        <f t="shared" si="4"/>
        <v>1</v>
      </c>
      <c r="K32" s="12">
        <f t="shared" si="4"/>
        <v>1</v>
      </c>
      <c r="L32" s="12">
        <f t="shared" si="4"/>
        <v>1</v>
      </c>
      <c r="M32" s="12">
        <f t="shared" si="4"/>
        <v>1</v>
      </c>
      <c r="O32" s="79">
        <v>20</v>
      </c>
      <c r="P32" s="79">
        <v>20</v>
      </c>
      <c r="Q32" s="79">
        <v>20</v>
      </c>
      <c r="R32" s="79">
        <v>20</v>
      </c>
      <c r="S32" s="79">
        <v>20</v>
      </c>
      <c r="T32" s="79">
        <v>20</v>
      </c>
      <c r="U32" s="79">
        <v>20</v>
      </c>
      <c r="V32" s="79">
        <v>20</v>
      </c>
    </row>
    <row r="33" spans="1:22" x14ac:dyDescent="0.25">
      <c r="A33">
        <v>2</v>
      </c>
      <c r="B33" s="79">
        <v>6</v>
      </c>
      <c r="C33" s="79">
        <v>20</v>
      </c>
      <c r="D33" s="12">
        <f>B33/20</f>
        <v>0.3</v>
      </c>
      <c r="F33" s="12">
        <f t="shared" si="4"/>
        <v>0.3</v>
      </c>
      <c r="G33" s="12">
        <f t="shared" si="4"/>
        <v>0.65</v>
      </c>
      <c r="H33" s="12">
        <f t="shared" si="4"/>
        <v>1</v>
      </c>
      <c r="I33" s="12">
        <f t="shared" si="4"/>
        <v>1</v>
      </c>
      <c r="J33" s="12">
        <f t="shared" si="4"/>
        <v>0.95</v>
      </c>
      <c r="K33" s="12">
        <f t="shared" si="4"/>
        <v>1</v>
      </c>
      <c r="L33" s="12">
        <f t="shared" si="4"/>
        <v>1</v>
      </c>
      <c r="M33" s="12">
        <f t="shared" si="4"/>
        <v>1</v>
      </c>
      <c r="O33" s="79">
        <v>6</v>
      </c>
      <c r="P33" s="79">
        <v>13</v>
      </c>
      <c r="Q33" s="79">
        <v>20</v>
      </c>
      <c r="R33" s="79">
        <v>20</v>
      </c>
      <c r="S33" s="79">
        <v>19</v>
      </c>
      <c r="T33" s="79">
        <v>20</v>
      </c>
      <c r="U33" s="79">
        <v>20</v>
      </c>
      <c r="V33" s="79">
        <v>20</v>
      </c>
    </row>
    <row r="34" spans="1:22" x14ac:dyDescent="0.25">
      <c r="A34">
        <v>3</v>
      </c>
      <c r="B34" s="79">
        <v>1</v>
      </c>
      <c r="C34" s="79">
        <v>6</v>
      </c>
      <c r="D34" s="12">
        <f>B34/20</f>
        <v>0.05</v>
      </c>
      <c r="F34" s="12">
        <f t="shared" si="4"/>
        <v>0.05</v>
      </c>
      <c r="G34" s="12">
        <f t="shared" si="4"/>
        <v>0.2</v>
      </c>
      <c r="H34" s="12">
        <f t="shared" si="4"/>
        <v>0.5</v>
      </c>
      <c r="I34" s="12">
        <f t="shared" si="4"/>
        <v>0.85</v>
      </c>
      <c r="J34" s="12">
        <f t="shared" si="4"/>
        <v>0.9</v>
      </c>
      <c r="K34" s="12">
        <f t="shared" si="4"/>
        <v>0.9</v>
      </c>
      <c r="L34" s="12">
        <f t="shared" si="4"/>
        <v>1</v>
      </c>
      <c r="M34" s="12">
        <f t="shared" si="4"/>
        <v>1</v>
      </c>
      <c r="O34" s="79">
        <v>1</v>
      </c>
      <c r="P34" s="79">
        <v>4</v>
      </c>
      <c r="Q34" s="79">
        <v>10</v>
      </c>
      <c r="R34" s="79">
        <v>17</v>
      </c>
      <c r="S34" s="79">
        <v>18</v>
      </c>
      <c r="T34" s="79">
        <v>18</v>
      </c>
      <c r="U34" s="79">
        <v>20</v>
      </c>
      <c r="V34" s="79">
        <v>20</v>
      </c>
    </row>
    <row r="35" spans="1:22" x14ac:dyDescent="0.25">
      <c r="A35">
        <v>4</v>
      </c>
      <c r="B35" s="79">
        <v>1</v>
      </c>
      <c r="C35" s="79">
        <v>1</v>
      </c>
      <c r="D35" s="12">
        <f>B35/20</f>
        <v>0.05</v>
      </c>
      <c r="F35" s="12">
        <f t="shared" si="4"/>
        <v>0.05</v>
      </c>
      <c r="G35" s="12">
        <f t="shared" si="4"/>
        <v>0.1</v>
      </c>
      <c r="H35" s="12">
        <f t="shared" si="4"/>
        <v>0.2</v>
      </c>
      <c r="I35" s="12">
        <f t="shared" si="4"/>
        <v>0.4</v>
      </c>
      <c r="J35" s="12">
        <f t="shared" si="4"/>
        <v>0.8</v>
      </c>
      <c r="K35" s="12">
        <f t="shared" si="4"/>
        <v>0.9</v>
      </c>
      <c r="L35" s="12">
        <f t="shared" si="4"/>
        <v>1</v>
      </c>
      <c r="M35" s="12">
        <f t="shared" si="4"/>
        <v>1</v>
      </c>
      <c r="O35" s="79">
        <v>1</v>
      </c>
      <c r="P35" s="79">
        <v>2</v>
      </c>
      <c r="Q35" s="79">
        <v>4</v>
      </c>
      <c r="R35" s="79">
        <v>8</v>
      </c>
      <c r="S35" s="79">
        <v>16</v>
      </c>
      <c r="T35" s="79">
        <v>18</v>
      </c>
      <c r="U35" s="79">
        <v>20</v>
      </c>
      <c r="V35" s="79">
        <v>20</v>
      </c>
    </row>
    <row r="37" spans="1:22" x14ac:dyDescent="0.25">
      <c r="A37" s="13" t="s">
        <v>15</v>
      </c>
      <c r="B37" s="13"/>
      <c r="C37" s="13"/>
      <c r="D37" s="14">
        <v>2</v>
      </c>
    </row>
    <row r="38" spans="1:22" x14ac:dyDescent="0.25">
      <c r="A38" s="16" t="s">
        <v>16</v>
      </c>
      <c r="B38" s="16"/>
      <c r="C38" s="16"/>
      <c r="D38" s="17">
        <v>1585</v>
      </c>
      <c r="E38" s="15"/>
      <c r="F38" s="15"/>
      <c r="G38" s="15"/>
      <c r="H38" s="15"/>
      <c r="I38" s="15"/>
      <c r="J38" s="15"/>
      <c r="K38" s="15"/>
      <c r="L38" s="15"/>
    </row>
    <row r="39" spans="1:22" ht="64.5" x14ac:dyDescent="0.25">
      <c r="A39" s="9" t="s">
        <v>6</v>
      </c>
      <c r="B39" s="9" t="s">
        <v>5</v>
      </c>
      <c r="C39" s="8" t="s">
        <v>4</v>
      </c>
      <c r="D39" s="7" t="s">
        <v>3</v>
      </c>
    </row>
    <row r="40" spans="1:22" x14ac:dyDescent="0.25">
      <c r="A40" s="6" t="s">
        <v>2</v>
      </c>
      <c r="B40" s="6" t="s">
        <v>1</v>
      </c>
      <c r="C40" s="5" t="s">
        <v>0</v>
      </c>
      <c r="D40" s="4"/>
      <c r="L40" s="18"/>
    </row>
    <row r="41" spans="1:22" x14ac:dyDescent="0.25">
      <c r="A41">
        <v>0</v>
      </c>
      <c r="B41">
        <v>20</v>
      </c>
      <c r="C41">
        <v>20</v>
      </c>
      <c r="D41" s="12">
        <f>B41/20</f>
        <v>1</v>
      </c>
    </row>
    <row r="42" spans="1:22" x14ac:dyDescent="0.25">
      <c r="A42">
        <v>1</v>
      </c>
      <c r="B42" s="79">
        <v>20</v>
      </c>
      <c r="C42">
        <v>20</v>
      </c>
      <c r="D42" s="12">
        <f>B42/20</f>
        <v>1</v>
      </c>
    </row>
    <row r="43" spans="1:22" x14ac:dyDescent="0.25">
      <c r="A43">
        <v>2</v>
      </c>
      <c r="B43" s="79">
        <v>13</v>
      </c>
      <c r="C43" s="79">
        <v>20</v>
      </c>
      <c r="D43" s="12">
        <f>B43/20</f>
        <v>0.65</v>
      </c>
    </row>
    <row r="44" spans="1:22" x14ac:dyDescent="0.25">
      <c r="A44">
        <v>3</v>
      </c>
      <c r="B44" s="79">
        <v>4</v>
      </c>
      <c r="C44" s="79">
        <v>13</v>
      </c>
      <c r="D44" s="12">
        <f>B44/20</f>
        <v>0.2</v>
      </c>
    </row>
    <row r="45" spans="1:22" x14ac:dyDescent="0.25">
      <c r="A45">
        <v>4</v>
      </c>
      <c r="B45" s="79">
        <v>2</v>
      </c>
      <c r="C45" s="79">
        <v>4</v>
      </c>
      <c r="D45" s="12">
        <f>B45/20</f>
        <v>0.1</v>
      </c>
    </row>
    <row r="47" spans="1:22" x14ac:dyDescent="0.25">
      <c r="A47" s="13" t="s">
        <v>15</v>
      </c>
      <c r="B47" s="13"/>
      <c r="C47" s="13"/>
      <c r="D47" s="14">
        <v>3</v>
      </c>
    </row>
    <row r="48" spans="1:22" x14ac:dyDescent="0.25">
      <c r="A48" s="16" t="s">
        <v>16</v>
      </c>
      <c r="B48" s="16"/>
      <c r="C48" s="16"/>
      <c r="D48" s="17">
        <v>1190</v>
      </c>
    </row>
    <row r="49" spans="1:4" ht="64.5" x14ac:dyDescent="0.25">
      <c r="A49" s="9" t="s">
        <v>6</v>
      </c>
      <c r="B49" s="9" t="s">
        <v>5</v>
      </c>
      <c r="C49" s="8" t="s">
        <v>4</v>
      </c>
      <c r="D49" s="7" t="s">
        <v>3</v>
      </c>
    </row>
    <row r="50" spans="1:4" x14ac:dyDescent="0.25">
      <c r="A50" s="6" t="s">
        <v>2</v>
      </c>
      <c r="B50" s="6" t="s">
        <v>1</v>
      </c>
      <c r="C50" s="5" t="s">
        <v>0</v>
      </c>
      <c r="D50" s="4"/>
    </row>
    <row r="51" spans="1:4" x14ac:dyDescent="0.25">
      <c r="A51">
        <v>0</v>
      </c>
      <c r="B51">
        <v>20</v>
      </c>
      <c r="C51">
        <v>20</v>
      </c>
      <c r="D51" s="12">
        <f>B51/20</f>
        <v>1</v>
      </c>
    </row>
    <row r="52" spans="1:4" x14ac:dyDescent="0.25">
      <c r="A52">
        <v>1</v>
      </c>
      <c r="B52" s="79">
        <v>20</v>
      </c>
      <c r="C52">
        <v>20</v>
      </c>
      <c r="D52" s="12">
        <f>B52/20</f>
        <v>1</v>
      </c>
    </row>
    <row r="53" spans="1:4" x14ac:dyDescent="0.25">
      <c r="A53">
        <v>2</v>
      </c>
      <c r="B53" s="79">
        <v>20</v>
      </c>
      <c r="C53" s="79">
        <v>20</v>
      </c>
      <c r="D53" s="12">
        <f>B53/20</f>
        <v>1</v>
      </c>
    </row>
    <row r="54" spans="1:4" x14ac:dyDescent="0.25">
      <c r="A54">
        <v>3</v>
      </c>
      <c r="B54" s="79">
        <v>10</v>
      </c>
      <c r="C54" s="79">
        <v>20</v>
      </c>
      <c r="D54" s="12">
        <f>B54/20</f>
        <v>0.5</v>
      </c>
    </row>
    <row r="55" spans="1:4" x14ac:dyDescent="0.25">
      <c r="A55">
        <v>4</v>
      </c>
      <c r="B55" s="79">
        <v>4</v>
      </c>
      <c r="C55" s="79">
        <v>10</v>
      </c>
      <c r="D55" s="12">
        <f>B55/20</f>
        <v>0.2</v>
      </c>
    </row>
    <row r="57" spans="1:4" x14ac:dyDescent="0.25">
      <c r="A57" s="13" t="s">
        <v>15</v>
      </c>
      <c r="B57" s="13"/>
      <c r="C57" s="13"/>
      <c r="D57" s="14">
        <v>4</v>
      </c>
    </row>
    <row r="58" spans="1:4" x14ac:dyDescent="0.25">
      <c r="A58" s="16" t="s">
        <v>16</v>
      </c>
      <c r="B58" s="16"/>
      <c r="C58" s="16"/>
      <c r="D58" s="17">
        <v>878</v>
      </c>
    </row>
    <row r="59" spans="1:4" ht="64.5" x14ac:dyDescent="0.25">
      <c r="A59" s="9" t="s">
        <v>6</v>
      </c>
      <c r="B59" s="9" t="s">
        <v>5</v>
      </c>
      <c r="C59" s="8" t="s">
        <v>4</v>
      </c>
      <c r="D59" s="7" t="s">
        <v>3</v>
      </c>
    </row>
    <row r="60" spans="1:4" x14ac:dyDescent="0.25">
      <c r="A60" s="6" t="s">
        <v>2</v>
      </c>
      <c r="B60" s="6" t="s">
        <v>1</v>
      </c>
      <c r="C60" s="5" t="s">
        <v>0</v>
      </c>
      <c r="D60" s="4"/>
    </row>
    <row r="61" spans="1:4" x14ac:dyDescent="0.25">
      <c r="A61">
        <v>0</v>
      </c>
      <c r="B61">
        <v>20</v>
      </c>
      <c r="C61">
        <v>20</v>
      </c>
      <c r="D61" s="12">
        <f>B61/20</f>
        <v>1</v>
      </c>
    </row>
    <row r="62" spans="1:4" x14ac:dyDescent="0.25">
      <c r="A62">
        <v>1</v>
      </c>
      <c r="B62" s="79">
        <v>20</v>
      </c>
      <c r="C62">
        <v>20</v>
      </c>
      <c r="D62" s="12">
        <f>B62/20</f>
        <v>1</v>
      </c>
    </row>
    <row r="63" spans="1:4" x14ac:dyDescent="0.25">
      <c r="A63">
        <v>2</v>
      </c>
      <c r="B63" s="79">
        <v>20</v>
      </c>
      <c r="C63" s="79">
        <v>20</v>
      </c>
      <c r="D63" s="12">
        <f>B63/20</f>
        <v>1</v>
      </c>
    </row>
    <row r="64" spans="1:4" x14ac:dyDescent="0.25">
      <c r="A64">
        <v>3</v>
      </c>
      <c r="B64" s="79">
        <v>17</v>
      </c>
      <c r="C64" s="79">
        <v>20</v>
      </c>
      <c r="D64" s="12">
        <f>B64/20</f>
        <v>0.85</v>
      </c>
    </row>
    <row r="65" spans="1:4" x14ac:dyDescent="0.25">
      <c r="A65">
        <v>4</v>
      </c>
      <c r="B65" s="79">
        <v>8</v>
      </c>
      <c r="C65" s="79">
        <v>17</v>
      </c>
      <c r="D65" s="12">
        <f>B65/20</f>
        <v>0.4</v>
      </c>
    </row>
    <row r="67" spans="1:4" x14ac:dyDescent="0.25">
      <c r="A67" s="13" t="s">
        <v>15</v>
      </c>
      <c r="B67" s="13"/>
      <c r="C67" s="13"/>
      <c r="D67" s="14">
        <v>5</v>
      </c>
    </row>
    <row r="68" spans="1:4" x14ac:dyDescent="0.25">
      <c r="A68" s="16" t="s">
        <v>16</v>
      </c>
      <c r="B68" s="16"/>
      <c r="C68" s="16"/>
      <c r="D68" s="17">
        <v>635</v>
      </c>
    </row>
    <row r="69" spans="1:4" ht="64.5" x14ac:dyDescent="0.25">
      <c r="A69" s="9" t="s">
        <v>6</v>
      </c>
      <c r="B69" s="9" t="s">
        <v>5</v>
      </c>
      <c r="C69" s="8" t="s">
        <v>4</v>
      </c>
      <c r="D69" s="7" t="s">
        <v>3</v>
      </c>
    </row>
    <row r="70" spans="1:4" x14ac:dyDescent="0.25">
      <c r="A70" s="6" t="s">
        <v>2</v>
      </c>
      <c r="B70" s="6" t="s">
        <v>1</v>
      </c>
      <c r="C70" s="5" t="s">
        <v>0</v>
      </c>
      <c r="D70" s="4"/>
    </row>
    <row r="71" spans="1:4" x14ac:dyDescent="0.25">
      <c r="A71">
        <v>0</v>
      </c>
      <c r="B71">
        <v>20</v>
      </c>
      <c r="C71">
        <v>20</v>
      </c>
      <c r="D71" s="12">
        <f>B71/20</f>
        <v>1</v>
      </c>
    </row>
    <row r="72" spans="1:4" x14ac:dyDescent="0.25">
      <c r="A72">
        <v>1</v>
      </c>
      <c r="B72" s="79">
        <v>20</v>
      </c>
      <c r="C72">
        <v>20</v>
      </c>
      <c r="D72" s="12">
        <f>B72/20</f>
        <v>1</v>
      </c>
    </row>
    <row r="73" spans="1:4" x14ac:dyDescent="0.25">
      <c r="A73">
        <v>2</v>
      </c>
      <c r="B73" s="79">
        <v>19</v>
      </c>
      <c r="C73" s="79">
        <v>20</v>
      </c>
      <c r="D73" s="12">
        <f>B73/20</f>
        <v>0.95</v>
      </c>
    </row>
    <row r="74" spans="1:4" x14ac:dyDescent="0.25">
      <c r="A74">
        <v>3</v>
      </c>
      <c r="B74" s="79">
        <v>18</v>
      </c>
      <c r="C74" s="79">
        <v>19</v>
      </c>
      <c r="D74" s="12">
        <f>B74/20</f>
        <v>0.9</v>
      </c>
    </row>
    <row r="75" spans="1:4" x14ac:dyDescent="0.25">
      <c r="A75">
        <v>4</v>
      </c>
      <c r="B75" s="79">
        <v>16</v>
      </c>
      <c r="C75" s="79">
        <v>18</v>
      </c>
      <c r="D75" s="12">
        <f>B75/20</f>
        <v>0.8</v>
      </c>
    </row>
    <row r="77" spans="1:4" x14ac:dyDescent="0.25">
      <c r="A77" s="13" t="s">
        <v>15</v>
      </c>
      <c r="B77" s="13"/>
      <c r="C77" s="13"/>
      <c r="D77" s="14">
        <v>6</v>
      </c>
    </row>
    <row r="78" spans="1:4" x14ac:dyDescent="0.25">
      <c r="A78" s="16" t="s">
        <v>16</v>
      </c>
      <c r="B78" s="16"/>
      <c r="C78" s="16"/>
      <c r="D78" s="17">
        <v>472</v>
      </c>
    </row>
    <row r="79" spans="1:4" ht="64.5" x14ac:dyDescent="0.25">
      <c r="A79" s="9" t="s">
        <v>6</v>
      </c>
      <c r="B79" s="9" t="s">
        <v>5</v>
      </c>
      <c r="C79" s="8" t="s">
        <v>4</v>
      </c>
      <c r="D79" s="7" t="s">
        <v>3</v>
      </c>
    </row>
    <row r="80" spans="1:4" x14ac:dyDescent="0.25">
      <c r="A80" s="6" t="s">
        <v>2</v>
      </c>
      <c r="B80" s="6" t="s">
        <v>1</v>
      </c>
      <c r="C80" s="5" t="s">
        <v>0</v>
      </c>
      <c r="D80" s="4"/>
    </row>
    <row r="81" spans="1:4" x14ac:dyDescent="0.25">
      <c r="A81">
        <v>0</v>
      </c>
      <c r="B81">
        <v>20</v>
      </c>
      <c r="C81">
        <v>20</v>
      </c>
      <c r="D81" s="12">
        <f>B81/20</f>
        <v>1</v>
      </c>
    </row>
    <row r="82" spans="1:4" x14ac:dyDescent="0.25">
      <c r="A82">
        <v>1</v>
      </c>
      <c r="B82" s="79">
        <v>20</v>
      </c>
      <c r="C82">
        <v>20</v>
      </c>
      <c r="D82" s="12">
        <f>B82/20</f>
        <v>1</v>
      </c>
    </row>
    <row r="83" spans="1:4" x14ac:dyDescent="0.25">
      <c r="A83">
        <v>2</v>
      </c>
      <c r="B83" s="79">
        <v>20</v>
      </c>
      <c r="C83" s="79">
        <v>20</v>
      </c>
      <c r="D83" s="12">
        <f>B83/20</f>
        <v>1</v>
      </c>
    </row>
    <row r="84" spans="1:4" x14ac:dyDescent="0.25">
      <c r="A84">
        <v>3</v>
      </c>
      <c r="B84" s="79">
        <v>18</v>
      </c>
      <c r="C84" s="79">
        <v>20</v>
      </c>
      <c r="D84" s="12">
        <f>B84/20</f>
        <v>0.9</v>
      </c>
    </row>
    <row r="85" spans="1:4" x14ac:dyDescent="0.25">
      <c r="A85">
        <v>4</v>
      </c>
      <c r="B85" s="79">
        <v>18</v>
      </c>
      <c r="C85" s="79">
        <v>18</v>
      </c>
      <c r="D85" s="12">
        <f>B85/20</f>
        <v>0.9</v>
      </c>
    </row>
    <row r="87" spans="1:4" x14ac:dyDescent="0.25">
      <c r="A87" s="13" t="s">
        <v>15</v>
      </c>
      <c r="B87" s="13"/>
      <c r="C87" s="13"/>
      <c r="D87" s="14">
        <v>7</v>
      </c>
    </row>
    <row r="88" spans="1:4" x14ac:dyDescent="0.25">
      <c r="A88" s="16" t="s">
        <v>16</v>
      </c>
      <c r="B88" s="16"/>
      <c r="C88" s="16"/>
      <c r="D88" s="17">
        <v>335</v>
      </c>
    </row>
    <row r="89" spans="1:4" ht="64.5" x14ac:dyDescent="0.25">
      <c r="A89" s="9" t="s">
        <v>6</v>
      </c>
      <c r="B89" s="9" t="s">
        <v>5</v>
      </c>
      <c r="C89" s="8" t="s">
        <v>4</v>
      </c>
      <c r="D89" s="7" t="s">
        <v>3</v>
      </c>
    </row>
    <row r="90" spans="1:4" x14ac:dyDescent="0.25">
      <c r="A90" s="6" t="s">
        <v>2</v>
      </c>
      <c r="B90" s="6" t="s">
        <v>1</v>
      </c>
      <c r="C90" s="5" t="s">
        <v>0</v>
      </c>
      <c r="D90" s="4"/>
    </row>
    <row r="91" spans="1:4" x14ac:dyDescent="0.25">
      <c r="A91">
        <v>0</v>
      </c>
      <c r="B91">
        <v>20</v>
      </c>
      <c r="C91">
        <v>20</v>
      </c>
      <c r="D91" s="12">
        <f>B91/20</f>
        <v>1</v>
      </c>
    </row>
    <row r="92" spans="1:4" x14ac:dyDescent="0.25">
      <c r="A92">
        <v>1</v>
      </c>
      <c r="B92">
        <v>20</v>
      </c>
      <c r="C92">
        <v>20</v>
      </c>
      <c r="D92" s="12">
        <f>B92/20</f>
        <v>1</v>
      </c>
    </row>
    <row r="93" spans="1:4" x14ac:dyDescent="0.25">
      <c r="A93">
        <v>2</v>
      </c>
      <c r="B93">
        <v>20</v>
      </c>
      <c r="C93">
        <v>20</v>
      </c>
      <c r="D93" s="12">
        <f>B93/20</f>
        <v>1</v>
      </c>
    </row>
    <row r="94" spans="1:4" x14ac:dyDescent="0.25">
      <c r="A94">
        <v>3</v>
      </c>
      <c r="B94">
        <v>20</v>
      </c>
      <c r="C94">
        <v>20</v>
      </c>
      <c r="D94" s="12">
        <f>B94/20</f>
        <v>1</v>
      </c>
    </row>
    <row r="95" spans="1:4" x14ac:dyDescent="0.25">
      <c r="A95">
        <v>4</v>
      </c>
      <c r="B95">
        <v>20</v>
      </c>
      <c r="C95">
        <v>20</v>
      </c>
      <c r="D95" s="12">
        <f>B95/20</f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"/>
  <sheetViews>
    <sheetView zoomScale="70" zoomScaleNormal="70" workbookViewId="0">
      <selection activeCell="C20" sqref="C20"/>
    </sheetView>
  </sheetViews>
  <sheetFormatPr defaultRowHeight="15" x14ac:dyDescent="0.25"/>
  <cols>
    <col min="4" max="4" width="11" customWidth="1"/>
    <col min="6" max="6" width="10.140625" customWidth="1"/>
    <col min="24" max="24" width="10.140625" customWidth="1"/>
    <col min="28" max="28" width="12.140625" customWidth="1"/>
    <col min="32" max="32" width="12" customWidth="1"/>
  </cols>
  <sheetData>
    <row r="1" spans="1:33" ht="21" x14ac:dyDescent="0.35">
      <c r="A1" s="26" t="s">
        <v>125</v>
      </c>
    </row>
    <row r="3" spans="1:33" ht="15.75" x14ac:dyDescent="0.25">
      <c r="A3" s="11" t="s">
        <v>12</v>
      </c>
    </row>
    <row r="5" spans="1:33" x14ac:dyDescent="0.25">
      <c r="A5" s="10" t="s">
        <v>9</v>
      </c>
      <c r="B5" s="10" t="s">
        <v>11</v>
      </c>
      <c r="F5" s="10" t="s">
        <v>9</v>
      </c>
      <c r="G5" s="10" t="s">
        <v>10</v>
      </c>
      <c r="K5" s="10" t="s">
        <v>9</v>
      </c>
      <c r="L5" s="10" t="s">
        <v>8</v>
      </c>
      <c r="P5" s="10" t="s">
        <v>7</v>
      </c>
      <c r="Q5" s="10"/>
      <c r="W5" t="s">
        <v>11</v>
      </c>
      <c r="AA5" t="s">
        <v>10</v>
      </c>
      <c r="AE5" t="s">
        <v>8</v>
      </c>
    </row>
    <row r="6" spans="1:33" ht="64.5" x14ac:dyDescent="0.25">
      <c r="A6" s="9" t="s">
        <v>6</v>
      </c>
      <c r="B6" s="9" t="s">
        <v>5</v>
      </c>
      <c r="C6" s="8" t="s">
        <v>4</v>
      </c>
      <c r="D6" s="7" t="s">
        <v>3</v>
      </c>
      <c r="F6" s="9" t="s">
        <v>6</v>
      </c>
      <c r="G6" s="9" t="s">
        <v>5</v>
      </c>
      <c r="H6" s="8" t="s">
        <v>4</v>
      </c>
      <c r="I6" s="7" t="s">
        <v>3</v>
      </c>
      <c r="K6" s="9" t="s">
        <v>6</v>
      </c>
      <c r="L6" s="9" t="s">
        <v>5</v>
      </c>
      <c r="M6" s="8" t="s">
        <v>4</v>
      </c>
      <c r="N6" s="7" t="s">
        <v>3</v>
      </c>
      <c r="P6" s="9" t="s">
        <v>6</v>
      </c>
      <c r="Q6" s="9" t="s">
        <v>5</v>
      </c>
      <c r="R6" s="8" t="s">
        <v>4</v>
      </c>
      <c r="S6" s="7" t="s">
        <v>3</v>
      </c>
      <c r="W6" t="s">
        <v>6</v>
      </c>
      <c r="X6" t="s">
        <v>120</v>
      </c>
      <c r="AA6" t="s">
        <v>6</v>
      </c>
      <c r="AB6" t="s">
        <v>120</v>
      </c>
      <c r="AE6" t="s">
        <v>6</v>
      </c>
      <c r="AF6" t="s">
        <v>120</v>
      </c>
    </row>
    <row r="7" spans="1:33" x14ac:dyDescent="0.25">
      <c r="A7" s="6" t="s">
        <v>2</v>
      </c>
      <c r="B7" s="6" t="s">
        <v>1</v>
      </c>
      <c r="C7" s="5" t="s">
        <v>0</v>
      </c>
      <c r="D7" s="4"/>
      <c r="F7" s="6" t="s">
        <v>2</v>
      </c>
      <c r="G7" s="6" t="s">
        <v>1</v>
      </c>
      <c r="H7" s="5" t="s">
        <v>0</v>
      </c>
      <c r="I7" s="4"/>
      <c r="K7" s="6" t="s">
        <v>2</v>
      </c>
      <c r="L7" s="6" t="s">
        <v>1</v>
      </c>
      <c r="M7" s="5" t="s">
        <v>0</v>
      </c>
      <c r="N7" s="4"/>
      <c r="P7" s="6" t="s">
        <v>2</v>
      </c>
      <c r="Q7" s="6" t="s">
        <v>1</v>
      </c>
      <c r="R7" s="5" t="s">
        <v>0</v>
      </c>
      <c r="S7" s="4"/>
      <c r="W7" t="s">
        <v>2</v>
      </c>
      <c r="X7" t="s">
        <v>109</v>
      </c>
      <c r="AA7" t="s">
        <v>2</v>
      </c>
      <c r="AB7" t="s">
        <v>109</v>
      </c>
      <c r="AE7" t="s">
        <v>2</v>
      </c>
      <c r="AF7" t="s">
        <v>109</v>
      </c>
    </row>
    <row r="8" spans="1:33" x14ac:dyDescent="0.25">
      <c r="A8" s="3">
        <v>0</v>
      </c>
      <c r="B8" s="3">
        <v>70</v>
      </c>
      <c r="C8" s="2">
        <v>70</v>
      </c>
      <c r="D8" s="1">
        <f>B8/70</f>
        <v>1</v>
      </c>
      <c r="F8" s="3">
        <v>0</v>
      </c>
      <c r="G8" s="3">
        <v>70</v>
      </c>
      <c r="H8" s="2">
        <v>70</v>
      </c>
      <c r="I8" s="1">
        <f>G8/70</f>
        <v>1</v>
      </c>
      <c r="K8" s="3">
        <v>0</v>
      </c>
      <c r="L8" s="3">
        <v>60</v>
      </c>
      <c r="M8" s="2">
        <v>60</v>
      </c>
      <c r="N8" s="1">
        <f>L8/60</f>
        <v>1</v>
      </c>
      <c r="P8" s="3">
        <v>0</v>
      </c>
      <c r="Q8" s="3">
        <v>90</v>
      </c>
      <c r="R8" s="2">
        <v>90</v>
      </c>
      <c r="S8" s="1">
        <f>Q8/90</f>
        <v>1</v>
      </c>
      <c r="W8">
        <v>0</v>
      </c>
      <c r="X8" s="12">
        <v>3607.8439210624292</v>
      </c>
      <c r="Y8" t="s">
        <v>23</v>
      </c>
      <c r="AA8">
        <v>0</v>
      </c>
      <c r="AB8" s="12">
        <v>3756.743478102122</v>
      </c>
      <c r="AC8" t="s">
        <v>23</v>
      </c>
      <c r="AE8">
        <v>0</v>
      </c>
      <c r="AF8" s="12">
        <v>1749.2312533211827</v>
      </c>
      <c r="AG8" t="s">
        <v>23</v>
      </c>
    </row>
    <row r="9" spans="1:33" x14ac:dyDescent="0.25">
      <c r="A9" s="3">
        <v>1</v>
      </c>
      <c r="B9" s="3">
        <v>66</v>
      </c>
      <c r="C9" s="2">
        <v>70</v>
      </c>
      <c r="D9" s="1">
        <f t="shared" ref="D9:D18" si="0">B9/70</f>
        <v>0.94285714285714284</v>
      </c>
      <c r="F9" s="3">
        <v>1</v>
      </c>
      <c r="G9" s="3">
        <v>58</v>
      </c>
      <c r="H9" s="2">
        <v>70</v>
      </c>
      <c r="I9" s="1">
        <f t="shared" ref="I9:I18" si="1">G9/70</f>
        <v>0.82857142857142863</v>
      </c>
      <c r="K9" s="3">
        <v>1</v>
      </c>
      <c r="L9" s="3">
        <v>57</v>
      </c>
      <c r="M9" s="2">
        <v>60</v>
      </c>
      <c r="N9" s="1">
        <f t="shared" ref="N9:N18" si="2">L9/60</f>
        <v>0.95</v>
      </c>
      <c r="P9" s="3">
        <v>1</v>
      </c>
      <c r="Q9" s="3">
        <v>84</v>
      </c>
      <c r="R9" s="2">
        <f>Q8</f>
        <v>90</v>
      </c>
      <c r="S9" s="1">
        <f t="shared" ref="S9:S18" si="3">Q9/90</f>
        <v>0.93333333333333335</v>
      </c>
      <c r="W9">
        <v>1</v>
      </c>
      <c r="X9" s="12">
        <v>3548.8139899086145</v>
      </c>
      <c r="Y9" t="s">
        <v>23</v>
      </c>
      <c r="AA9">
        <v>1</v>
      </c>
      <c r="AB9" s="12">
        <v>3729.7190033369106</v>
      </c>
      <c r="AC9" t="s">
        <v>23</v>
      </c>
      <c r="AE9">
        <v>1</v>
      </c>
      <c r="AF9" s="12">
        <v>1722.4717243870032</v>
      </c>
      <c r="AG9" t="s">
        <v>23</v>
      </c>
    </row>
    <row r="10" spans="1:33" x14ac:dyDescent="0.25">
      <c r="A10" s="3">
        <v>2</v>
      </c>
      <c r="B10" s="3">
        <v>56</v>
      </c>
      <c r="C10" s="2">
        <v>66</v>
      </c>
      <c r="D10" s="1">
        <f t="shared" si="0"/>
        <v>0.8</v>
      </c>
      <c r="F10" s="3">
        <v>2</v>
      </c>
      <c r="G10" s="3">
        <v>51</v>
      </c>
      <c r="H10" s="2">
        <v>58</v>
      </c>
      <c r="I10" s="1">
        <f t="shared" si="1"/>
        <v>0.72857142857142854</v>
      </c>
      <c r="K10" s="3">
        <v>2</v>
      </c>
      <c r="L10" s="3">
        <v>48</v>
      </c>
      <c r="M10" s="2">
        <v>57</v>
      </c>
      <c r="N10" s="1">
        <f t="shared" si="2"/>
        <v>0.8</v>
      </c>
      <c r="P10" s="3">
        <v>2</v>
      </c>
      <c r="Q10" s="3">
        <v>81</v>
      </c>
      <c r="R10" s="2">
        <f t="shared" ref="R10:R18" si="4">Q9</f>
        <v>84</v>
      </c>
      <c r="S10" s="1">
        <f t="shared" si="3"/>
        <v>0.9</v>
      </c>
      <c r="W10">
        <v>1.01</v>
      </c>
      <c r="X10" s="12">
        <v>0</v>
      </c>
      <c r="Y10" t="s">
        <v>121</v>
      </c>
      <c r="AA10">
        <v>1.01</v>
      </c>
      <c r="AB10" s="12">
        <v>0</v>
      </c>
      <c r="AC10" t="s">
        <v>121</v>
      </c>
      <c r="AE10">
        <v>2</v>
      </c>
      <c r="AF10" s="12">
        <v>1759.6171298976167</v>
      </c>
      <c r="AG10" t="s">
        <v>23</v>
      </c>
    </row>
    <row r="11" spans="1:33" x14ac:dyDescent="0.25">
      <c r="A11" s="3">
        <v>3</v>
      </c>
      <c r="B11" s="3">
        <v>54</v>
      </c>
      <c r="C11" s="2">
        <v>56</v>
      </c>
      <c r="D11" s="1">
        <f t="shared" si="0"/>
        <v>0.77142857142857146</v>
      </c>
      <c r="F11" s="3">
        <v>3</v>
      </c>
      <c r="G11" s="3">
        <v>49</v>
      </c>
      <c r="H11" s="2">
        <v>51</v>
      </c>
      <c r="I11" s="1">
        <f t="shared" si="1"/>
        <v>0.7</v>
      </c>
      <c r="K11" s="3">
        <v>3</v>
      </c>
      <c r="L11" s="3">
        <v>43</v>
      </c>
      <c r="M11" s="2">
        <v>48</v>
      </c>
      <c r="N11" s="1">
        <f t="shared" si="2"/>
        <v>0.71666666666666667</v>
      </c>
      <c r="P11" s="3">
        <v>3</v>
      </c>
      <c r="Q11" s="3">
        <v>76</v>
      </c>
      <c r="R11" s="2">
        <f t="shared" si="4"/>
        <v>81</v>
      </c>
      <c r="S11" s="1">
        <f t="shared" si="3"/>
        <v>0.84444444444444444</v>
      </c>
      <c r="W11">
        <v>2</v>
      </c>
      <c r="X11" s="12">
        <v>3.0498208994290597</v>
      </c>
      <c r="Y11" t="s">
        <v>23</v>
      </c>
      <c r="AA11">
        <v>2</v>
      </c>
      <c r="AB11" s="12">
        <v>1.6544395226632505</v>
      </c>
      <c r="AC11" t="s">
        <v>23</v>
      </c>
      <c r="AE11">
        <v>2.99</v>
      </c>
      <c r="AF11" s="12">
        <v>1722.0124849465483</v>
      </c>
      <c r="AG11" t="s">
        <v>23</v>
      </c>
    </row>
    <row r="12" spans="1:33" x14ac:dyDescent="0.25">
      <c r="A12" s="3">
        <v>4</v>
      </c>
      <c r="B12" s="3">
        <v>48</v>
      </c>
      <c r="C12" s="2">
        <v>54</v>
      </c>
      <c r="D12" s="1">
        <f t="shared" si="0"/>
        <v>0.68571428571428572</v>
      </c>
      <c r="F12" s="3">
        <v>4</v>
      </c>
      <c r="G12" s="3">
        <v>49</v>
      </c>
      <c r="H12" s="2">
        <v>49</v>
      </c>
      <c r="I12" s="1">
        <f t="shared" si="1"/>
        <v>0.7</v>
      </c>
      <c r="K12" s="3">
        <v>4</v>
      </c>
      <c r="L12" s="3">
        <v>43</v>
      </c>
      <c r="M12" s="2">
        <v>43</v>
      </c>
      <c r="N12" s="1">
        <f t="shared" si="2"/>
        <v>0.71666666666666667</v>
      </c>
      <c r="P12" s="3">
        <v>4</v>
      </c>
      <c r="Q12" s="3">
        <v>74</v>
      </c>
      <c r="R12" s="2">
        <f t="shared" si="4"/>
        <v>76</v>
      </c>
      <c r="S12" s="1">
        <f t="shared" si="3"/>
        <v>0.82222222222222219</v>
      </c>
      <c r="W12">
        <v>2.99</v>
      </c>
      <c r="X12" s="12">
        <v>1.2069754524767504</v>
      </c>
      <c r="Y12" t="s">
        <v>23</v>
      </c>
      <c r="AA12">
        <v>3</v>
      </c>
      <c r="AB12" s="12">
        <v>1.7309794294056815</v>
      </c>
      <c r="AC12" t="s">
        <v>23</v>
      </c>
      <c r="AE12">
        <v>3</v>
      </c>
      <c r="AF12" s="12">
        <v>1669.7769424374085</v>
      </c>
      <c r="AG12" t="s">
        <v>23</v>
      </c>
    </row>
    <row r="13" spans="1:33" x14ac:dyDescent="0.25">
      <c r="A13" s="3">
        <v>5</v>
      </c>
      <c r="B13" s="3">
        <v>46</v>
      </c>
      <c r="C13" s="2">
        <v>48</v>
      </c>
      <c r="D13" s="1">
        <f t="shared" si="0"/>
        <v>0.65714285714285714</v>
      </c>
      <c r="F13" s="3">
        <v>5</v>
      </c>
      <c r="G13" s="3">
        <v>49</v>
      </c>
      <c r="H13" s="2">
        <v>49</v>
      </c>
      <c r="I13" s="1">
        <f t="shared" si="1"/>
        <v>0.7</v>
      </c>
      <c r="K13" s="3">
        <v>5</v>
      </c>
      <c r="L13" s="3">
        <v>43</v>
      </c>
      <c r="M13" s="2">
        <v>43</v>
      </c>
      <c r="N13" s="1">
        <f t="shared" si="2"/>
        <v>0.71666666666666667</v>
      </c>
      <c r="P13" s="3">
        <v>5</v>
      </c>
      <c r="Q13" s="3">
        <v>73</v>
      </c>
      <c r="R13" s="2">
        <f t="shared" si="4"/>
        <v>74</v>
      </c>
      <c r="S13" s="1">
        <f t="shared" si="3"/>
        <v>0.81111111111111112</v>
      </c>
      <c r="W13">
        <v>3</v>
      </c>
      <c r="X13" s="12">
        <v>3643.4526407530602</v>
      </c>
      <c r="Y13" t="s">
        <v>23</v>
      </c>
      <c r="AA13">
        <v>4</v>
      </c>
      <c r="AB13" s="12">
        <v>12.281711189592682</v>
      </c>
      <c r="AC13" t="s">
        <v>23</v>
      </c>
      <c r="AE13">
        <v>4</v>
      </c>
      <c r="AF13" s="12">
        <v>1682.3677570965376</v>
      </c>
      <c r="AG13" t="s">
        <v>23</v>
      </c>
    </row>
    <row r="14" spans="1:33" x14ac:dyDescent="0.25">
      <c r="A14" s="3">
        <v>6</v>
      </c>
      <c r="B14" s="3">
        <v>44</v>
      </c>
      <c r="C14" s="2">
        <v>46</v>
      </c>
      <c r="D14" s="1">
        <f t="shared" si="0"/>
        <v>0.62857142857142856</v>
      </c>
      <c r="F14" s="3">
        <v>6</v>
      </c>
      <c r="G14" s="3">
        <v>48</v>
      </c>
      <c r="H14" s="2">
        <v>49</v>
      </c>
      <c r="I14" s="1">
        <f t="shared" si="1"/>
        <v>0.68571428571428572</v>
      </c>
      <c r="K14" s="3">
        <v>6</v>
      </c>
      <c r="L14" s="3">
        <v>41</v>
      </c>
      <c r="M14" s="2">
        <v>43</v>
      </c>
      <c r="N14" s="1">
        <f t="shared" si="2"/>
        <v>0.68333333333333335</v>
      </c>
      <c r="P14" s="3">
        <v>6</v>
      </c>
      <c r="Q14" s="3">
        <v>73</v>
      </c>
      <c r="R14" s="2">
        <f t="shared" si="4"/>
        <v>73</v>
      </c>
      <c r="S14" s="1">
        <f t="shared" si="3"/>
        <v>0.81111111111111112</v>
      </c>
      <c r="W14">
        <v>4</v>
      </c>
      <c r="X14" s="12">
        <v>3640.6972041103322</v>
      </c>
      <c r="Y14" t="s">
        <v>23</v>
      </c>
      <c r="AA14">
        <v>5</v>
      </c>
      <c r="AB14" s="12">
        <v>2.3609617387472022</v>
      </c>
      <c r="AC14" t="s">
        <v>23</v>
      </c>
      <c r="AE14">
        <v>5</v>
      </c>
      <c r="AF14" s="12">
        <v>1686.2212470167624</v>
      </c>
      <c r="AG14" t="s">
        <v>23</v>
      </c>
    </row>
    <row r="15" spans="1:33" x14ac:dyDescent="0.25">
      <c r="A15" s="3">
        <v>7</v>
      </c>
      <c r="B15" s="3">
        <v>42</v>
      </c>
      <c r="C15" s="2">
        <v>44</v>
      </c>
      <c r="D15" s="1">
        <f t="shared" si="0"/>
        <v>0.6</v>
      </c>
      <c r="F15" s="3">
        <v>7</v>
      </c>
      <c r="G15" s="3">
        <v>44</v>
      </c>
      <c r="H15" s="2">
        <v>48</v>
      </c>
      <c r="I15" s="1">
        <f t="shared" si="1"/>
        <v>0.62857142857142856</v>
      </c>
      <c r="K15" s="3">
        <v>7</v>
      </c>
      <c r="L15" s="3">
        <v>40</v>
      </c>
      <c r="M15" s="2">
        <v>41</v>
      </c>
      <c r="N15" s="1">
        <f t="shared" si="2"/>
        <v>0.66666666666666663</v>
      </c>
      <c r="P15" s="3">
        <v>7</v>
      </c>
      <c r="Q15" s="3">
        <v>73</v>
      </c>
      <c r="R15" s="2">
        <f t="shared" si="4"/>
        <v>73</v>
      </c>
      <c r="S15" s="1">
        <f t="shared" si="3"/>
        <v>0.81111111111111112</v>
      </c>
      <c r="W15">
        <v>4.01</v>
      </c>
      <c r="X15" s="12">
        <v>0</v>
      </c>
      <c r="Y15" t="s">
        <v>121</v>
      </c>
      <c r="AA15">
        <v>5.99</v>
      </c>
      <c r="AB15" s="12">
        <v>2.213769610396378</v>
      </c>
      <c r="AC15" t="s">
        <v>23</v>
      </c>
      <c r="AE15">
        <v>6</v>
      </c>
      <c r="AF15" s="12">
        <v>1707.6936347005803</v>
      </c>
      <c r="AG15" t="s">
        <v>23</v>
      </c>
    </row>
    <row r="16" spans="1:33" x14ac:dyDescent="0.25">
      <c r="A16" s="3">
        <v>8</v>
      </c>
      <c r="B16" s="3">
        <v>40</v>
      </c>
      <c r="C16" s="2">
        <v>42</v>
      </c>
      <c r="D16" s="1">
        <f t="shared" si="0"/>
        <v>0.5714285714285714</v>
      </c>
      <c r="F16" s="3">
        <v>8</v>
      </c>
      <c r="G16" s="3">
        <v>43</v>
      </c>
      <c r="H16" s="2">
        <v>44</v>
      </c>
      <c r="I16" s="1">
        <f t="shared" si="1"/>
        <v>0.61428571428571432</v>
      </c>
      <c r="K16" s="3">
        <v>8</v>
      </c>
      <c r="L16" s="3">
        <v>39</v>
      </c>
      <c r="M16" s="2">
        <v>40</v>
      </c>
      <c r="N16" s="1">
        <f t="shared" si="2"/>
        <v>0.65</v>
      </c>
      <c r="P16" s="3">
        <v>8</v>
      </c>
      <c r="Q16" s="3">
        <v>70</v>
      </c>
      <c r="R16" s="2">
        <f t="shared" si="4"/>
        <v>73</v>
      </c>
      <c r="S16" s="1">
        <f t="shared" si="3"/>
        <v>0.77777777777777779</v>
      </c>
      <c r="W16">
        <v>5</v>
      </c>
      <c r="X16" s="12">
        <v>0.20018129455711947</v>
      </c>
      <c r="Y16" t="s">
        <v>23</v>
      </c>
      <c r="AA16">
        <v>6</v>
      </c>
      <c r="AB16" s="12">
        <v>3649.7583515316092</v>
      </c>
      <c r="AC16" t="s">
        <v>23</v>
      </c>
      <c r="AE16">
        <v>6.99</v>
      </c>
      <c r="AF16" s="12">
        <v>1663.4712316588589</v>
      </c>
      <c r="AG16" t="s">
        <v>23</v>
      </c>
    </row>
    <row r="17" spans="1:33" x14ac:dyDescent="0.25">
      <c r="A17" s="3">
        <v>9</v>
      </c>
      <c r="B17" s="3">
        <v>40</v>
      </c>
      <c r="C17" s="2">
        <v>40</v>
      </c>
      <c r="D17" s="1">
        <f t="shared" si="0"/>
        <v>0.5714285714285714</v>
      </c>
      <c r="F17" s="3">
        <v>9</v>
      </c>
      <c r="G17" s="3">
        <v>41</v>
      </c>
      <c r="H17" s="2">
        <v>43</v>
      </c>
      <c r="I17" s="1">
        <f t="shared" si="1"/>
        <v>0.58571428571428574</v>
      </c>
      <c r="K17" s="3">
        <v>9</v>
      </c>
      <c r="L17" s="3">
        <v>36</v>
      </c>
      <c r="M17" s="2">
        <v>39</v>
      </c>
      <c r="N17" s="1">
        <f t="shared" si="2"/>
        <v>0.6</v>
      </c>
      <c r="P17" s="3">
        <v>9</v>
      </c>
      <c r="Q17" s="3">
        <v>69</v>
      </c>
      <c r="R17" s="2">
        <f t="shared" si="4"/>
        <v>70</v>
      </c>
      <c r="S17" s="1">
        <f t="shared" si="3"/>
        <v>0.76666666666666672</v>
      </c>
      <c r="W17">
        <v>6</v>
      </c>
      <c r="X17" s="12">
        <v>0.20018129455711947</v>
      </c>
      <c r="Y17" t="s">
        <v>23</v>
      </c>
      <c r="AA17">
        <v>7</v>
      </c>
      <c r="AB17" s="12">
        <v>3624.2882256417824</v>
      </c>
      <c r="AC17" t="s">
        <v>23</v>
      </c>
      <c r="AE17">
        <v>7</v>
      </c>
      <c r="AF17" s="12">
        <v>1720.7171942170614</v>
      </c>
      <c r="AG17" t="s">
        <v>23</v>
      </c>
    </row>
    <row r="18" spans="1:33" x14ac:dyDescent="0.25">
      <c r="A18" s="3">
        <v>10</v>
      </c>
      <c r="B18" s="3">
        <v>39</v>
      </c>
      <c r="C18" s="2">
        <v>40</v>
      </c>
      <c r="D18" s="1">
        <f t="shared" si="0"/>
        <v>0.55714285714285716</v>
      </c>
      <c r="F18" s="3">
        <v>10</v>
      </c>
      <c r="G18" s="3">
        <v>40</v>
      </c>
      <c r="H18" s="2">
        <v>41</v>
      </c>
      <c r="I18" s="1">
        <f t="shared" si="1"/>
        <v>0.5714285714285714</v>
      </c>
      <c r="K18" s="3">
        <v>10</v>
      </c>
      <c r="L18" s="3">
        <v>36</v>
      </c>
      <c r="M18" s="2">
        <v>36</v>
      </c>
      <c r="N18" s="1">
        <f t="shared" si="2"/>
        <v>0.6</v>
      </c>
      <c r="P18" s="3">
        <v>10</v>
      </c>
      <c r="Q18" s="3">
        <v>69</v>
      </c>
      <c r="R18" s="2">
        <f t="shared" si="4"/>
        <v>69</v>
      </c>
      <c r="S18" s="1">
        <f t="shared" si="3"/>
        <v>0.76666666666666672</v>
      </c>
      <c r="W18">
        <v>7</v>
      </c>
      <c r="X18" s="12">
        <v>1.5778996159208234</v>
      </c>
      <c r="Y18" t="s">
        <v>23</v>
      </c>
      <c r="AA18">
        <v>7.01</v>
      </c>
      <c r="AB18" s="12">
        <v>0</v>
      </c>
      <c r="AC18" t="s">
        <v>121</v>
      </c>
      <c r="AE18">
        <v>8</v>
      </c>
      <c r="AF18" s="12">
        <v>1522.7849953811422</v>
      </c>
      <c r="AG18" t="s">
        <v>23</v>
      </c>
    </row>
    <row r="19" spans="1:33" x14ac:dyDescent="0.25">
      <c r="W19">
        <v>8</v>
      </c>
      <c r="X19" s="12">
        <v>0.5063409215268293</v>
      </c>
      <c r="Y19" t="s">
        <v>23</v>
      </c>
      <c r="AA19">
        <v>8</v>
      </c>
      <c r="AB19" s="12">
        <v>8.5901326105540363</v>
      </c>
      <c r="AC19" t="s">
        <v>23</v>
      </c>
      <c r="AE19">
        <v>9</v>
      </c>
      <c r="AF19" s="12">
        <v>1503.7088955468755</v>
      </c>
      <c r="AG19" t="s">
        <v>23</v>
      </c>
    </row>
    <row r="20" spans="1:33" ht="15.75" x14ac:dyDescent="0.25">
      <c r="A20" s="11" t="s">
        <v>26</v>
      </c>
      <c r="C20" s="121" t="s">
        <v>211</v>
      </c>
      <c r="W20">
        <v>9</v>
      </c>
      <c r="X20" s="12">
        <v>4.9692062531237893</v>
      </c>
      <c r="Y20" t="s">
        <v>23</v>
      </c>
      <c r="AA20">
        <v>9</v>
      </c>
      <c r="AB20" s="12">
        <v>2.7201105319232139</v>
      </c>
      <c r="AC20" t="s">
        <v>23</v>
      </c>
      <c r="AE20">
        <v>10</v>
      </c>
      <c r="AF20" s="12">
        <v>1520.1532001262296</v>
      </c>
      <c r="AG20" t="s">
        <v>23</v>
      </c>
    </row>
    <row r="21" spans="1:33" x14ac:dyDescent="0.25">
      <c r="W21">
        <v>10</v>
      </c>
      <c r="X21" s="12">
        <v>5.7934821718883995</v>
      </c>
      <c r="Y21" t="s">
        <v>23</v>
      </c>
      <c r="AA21">
        <v>10</v>
      </c>
      <c r="AB21" s="12">
        <v>9.5733760279375435</v>
      </c>
      <c r="AC21" t="s">
        <v>23</v>
      </c>
      <c r="AE21">
        <v>10.1</v>
      </c>
      <c r="AF21" s="12">
        <f>AF20</f>
        <v>1520.1532001262296</v>
      </c>
      <c r="AG21" t="s">
        <v>121</v>
      </c>
    </row>
    <row r="22" spans="1:33" x14ac:dyDescent="0.25">
      <c r="A22" s="13" t="s">
        <v>15</v>
      </c>
      <c r="B22" s="13"/>
      <c r="C22" s="13"/>
      <c r="D22" s="14">
        <v>1</v>
      </c>
      <c r="E22" s="15"/>
      <c r="F22" s="14">
        <v>1</v>
      </c>
      <c r="G22" s="14">
        <v>2</v>
      </c>
      <c r="H22" s="14">
        <v>3</v>
      </c>
      <c r="I22" s="14">
        <v>4</v>
      </c>
      <c r="J22" s="14">
        <v>5</v>
      </c>
      <c r="K22" s="14">
        <v>6</v>
      </c>
      <c r="L22" s="14">
        <v>7</v>
      </c>
      <c r="O22" s="14">
        <v>1</v>
      </c>
      <c r="P22" s="14">
        <v>2</v>
      </c>
      <c r="Q22" s="14">
        <v>3</v>
      </c>
      <c r="R22" s="14">
        <v>4</v>
      </c>
      <c r="S22" s="14">
        <v>5</v>
      </c>
      <c r="T22" s="14">
        <v>6</v>
      </c>
      <c r="U22" s="14">
        <v>7</v>
      </c>
      <c r="W22">
        <v>10.1</v>
      </c>
      <c r="X22" s="12">
        <f>X21</f>
        <v>5.7934821718883995</v>
      </c>
      <c r="Y22" t="s">
        <v>121</v>
      </c>
      <c r="AA22">
        <v>10.1</v>
      </c>
      <c r="AB22" s="12">
        <f>AB21</f>
        <v>9.5733760279375435</v>
      </c>
      <c r="AC22" t="s">
        <v>121</v>
      </c>
    </row>
    <row r="23" spans="1:33" x14ac:dyDescent="0.25">
      <c r="A23" s="16" t="s">
        <v>16</v>
      </c>
      <c r="B23" s="16"/>
      <c r="C23" s="16"/>
      <c r="D23" s="64">
        <v>10564</v>
      </c>
      <c r="E23" s="15"/>
      <c r="F23" s="64">
        <v>10564</v>
      </c>
      <c r="G23" s="64">
        <v>6338</v>
      </c>
      <c r="H23" s="64">
        <v>3803</v>
      </c>
      <c r="I23" s="64">
        <v>2282</v>
      </c>
      <c r="J23" s="64">
        <v>1369</v>
      </c>
      <c r="K23" s="64">
        <v>821</v>
      </c>
      <c r="L23" s="64">
        <v>493</v>
      </c>
      <c r="M23" s="27" t="s">
        <v>27</v>
      </c>
      <c r="O23" s="64">
        <v>10564</v>
      </c>
      <c r="P23" s="64">
        <v>6338</v>
      </c>
      <c r="Q23" s="64">
        <v>3803</v>
      </c>
      <c r="R23" s="64">
        <v>2282</v>
      </c>
      <c r="S23" s="64">
        <v>1369</v>
      </c>
      <c r="T23" s="64">
        <v>821</v>
      </c>
      <c r="U23" s="64">
        <v>493</v>
      </c>
      <c r="V23" s="27" t="s">
        <v>27</v>
      </c>
    </row>
    <row r="24" spans="1:33" ht="64.5" x14ac:dyDescent="0.25">
      <c r="A24" s="9" t="s">
        <v>6</v>
      </c>
      <c r="B24" s="9" t="s">
        <v>5</v>
      </c>
      <c r="C24" s="8" t="s">
        <v>4</v>
      </c>
      <c r="D24" s="7" t="s">
        <v>3</v>
      </c>
      <c r="F24" s="7" t="s">
        <v>3</v>
      </c>
      <c r="G24" s="7" t="s">
        <v>3</v>
      </c>
      <c r="H24" s="7" t="s">
        <v>3</v>
      </c>
      <c r="I24" s="7" t="s">
        <v>3</v>
      </c>
      <c r="J24" s="7" t="s">
        <v>3</v>
      </c>
      <c r="K24" s="7" t="s">
        <v>3</v>
      </c>
      <c r="L24" s="7" t="s">
        <v>3</v>
      </c>
      <c r="O24" s="7" t="s">
        <v>13</v>
      </c>
      <c r="P24" s="7" t="s">
        <v>13</v>
      </c>
      <c r="Q24" s="7" t="s">
        <v>13</v>
      </c>
      <c r="R24" s="7" t="s">
        <v>13</v>
      </c>
      <c r="S24" s="7" t="s">
        <v>13</v>
      </c>
      <c r="T24" s="7" t="s">
        <v>13</v>
      </c>
      <c r="U24" s="7" t="s">
        <v>13</v>
      </c>
      <c r="V24" s="7" t="s">
        <v>13</v>
      </c>
    </row>
    <row r="25" spans="1:33" x14ac:dyDescent="0.25">
      <c r="A25" s="6" t="s">
        <v>2</v>
      </c>
      <c r="B25" s="6" t="s">
        <v>1</v>
      </c>
      <c r="C25" s="5" t="s">
        <v>0</v>
      </c>
      <c r="D25" s="4"/>
    </row>
    <row r="26" spans="1:33" x14ac:dyDescent="0.25">
      <c r="A26">
        <v>0</v>
      </c>
      <c r="B26">
        <v>20</v>
      </c>
      <c r="C26">
        <v>20</v>
      </c>
      <c r="D26" s="12">
        <f>B26/20</f>
        <v>1</v>
      </c>
      <c r="F26" s="12">
        <f t="shared" ref="F26:L30" si="5">O26/20</f>
        <v>1</v>
      </c>
      <c r="G26" s="12">
        <f t="shared" si="5"/>
        <v>1</v>
      </c>
      <c r="H26" s="12">
        <f t="shared" si="5"/>
        <v>1</v>
      </c>
      <c r="I26" s="12">
        <f t="shared" si="5"/>
        <v>1</v>
      </c>
      <c r="J26" s="12">
        <f t="shared" si="5"/>
        <v>1</v>
      </c>
      <c r="K26" s="12" t="e">
        <f>T26/$T$24</f>
        <v>#VALUE!</v>
      </c>
      <c r="L26" s="12">
        <f t="shared" si="5"/>
        <v>1</v>
      </c>
      <c r="M26" s="12" t="e">
        <f>V26/$V$24</f>
        <v>#VALUE!</v>
      </c>
      <c r="O26">
        <v>20</v>
      </c>
      <c r="P26">
        <v>20</v>
      </c>
      <c r="Q26">
        <v>20</v>
      </c>
      <c r="R26">
        <v>20</v>
      </c>
      <c r="S26">
        <v>20</v>
      </c>
      <c r="T26">
        <v>19</v>
      </c>
      <c r="U26">
        <v>20</v>
      </c>
      <c r="V26">
        <v>40</v>
      </c>
    </row>
    <row r="27" spans="1:33" x14ac:dyDescent="0.25">
      <c r="A27">
        <v>1</v>
      </c>
      <c r="B27">
        <v>0</v>
      </c>
      <c r="C27">
        <v>20</v>
      </c>
      <c r="D27" s="12">
        <f>B27/20</f>
        <v>0</v>
      </c>
      <c r="F27" s="12">
        <f t="shared" si="5"/>
        <v>0</v>
      </c>
      <c r="G27" s="12">
        <f t="shared" si="5"/>
        <v>0.05</v>
      </c>
      <c r="H27" s="12">
        <f t="shared" si="5"/>
        <v>0.45</v>
      </c>
      <c r="I27" s="12">
        <f t="shared" si="5"/>
        <v>0.8</v>
      </c>
      <c r="J27" s="12">
        <f t="shared" si="5"/>
        <v>0.95</v>
      </c>
      <c r="K27" s="12" t="e">
        <f>T27/$T$24</f>
        <v>#VALUE!</v>
      </c>
      <c r="L27" s="12">
        <f t="shared" si="5"/>
        <v>0.95</v>
      </c>
      <c r="M27" s="12" t="e">
        <f>V27/$V$24</f>
        <v>#VALUE!</v>
      </c>
      <c r="O27">
        <v>0</v>
      </c>
      <c r="P27">
        <v>1</v>
      </c>
      <c r="Q27">
        <v>9</v>
      </c>
      <c r="R27">
        <v>16</v>
      </c>
      <c r="S27">
        <v>19</v>
      </c>
      <c r="T27">
        <v>18</v>
      </c>
      <c r="U27">
        <v>19</v>
      </c>
      <c r="V27">
        <v>39</v>
      </c>
    </row>
    <row r="28" spans="1:33" x14ac:dyDescent="0.25">
      <c r="A28">
        <v>2</v>
      </c>
      <c r="B28">
        <v>0</v>
      </c>
      <c r="C28">
        <v>0</v>
      </c>
      <c r="D28" s="12">
        <f>B28/20</f>
        <v>0</v>
      </c>
      <c r="F28" s="12">
        <f t="shared" si="5"/>
        <v>0</v>
      </c>
      <c r="G28" s="12">
        <f t="shared" si="5"/>
        <v>0</v>
      </c>
      <c r="H28" s="12">
        <f t="shared" si="5"/>
        <v>0</v>
      </c>
      <c r="I28" s="12">
        <f t="shared" si="5"/>
        <v>0.25</v>
      </c>
      <c r="J28" s="12">
        <f t="shared" si="5"/>
        <v>0.65</v>
      </c>
      <c r="K28" s="12" t="e">
        <f>T28/$T$24</f>
        <v>#VALUE!</v>
      </c>
      <c r="L28" s="12">
        <f t="shared" si="5"/>
        <v>0.95</v>
      </c>
      <c r="M28" s="12" t="e">
        <f>V28/$V$24</f>
        <v>#VALUE!</v>
      </c>
      <c r="O28">
        <v>0</v>
      </c>
      <c r="P28">
        <v>0</v>
      </c>
      <c r="Q28">
        <v>0</v>
      </c>
      <c r="R28">
        <v>5</v>
      </c>
      <c r="S28">
        <v>13</v>
      </c>
      <c r="T28">
        <v>15</v>
      </c>
      <c r="U28">
        <v>19</v>
      </c>
      <c r="V28">
        <v>39</v>
      </c>
    </row>
    <row r="29" spans="1:33" x14ac:dyDescent="0.25">
      <c r="A29">
        <v>3</v>
      </c>
      <c r="B29">
        <v>0</v>
      </c>
      <c r="C29">
        <v>0</v>
      </c>
      <c r="D29" s="12">
        <f>B29/20</f>
        <v>0</v>
      </c>
      <c r="F29" s="12">
        <f t="shared" si="5"/>
        <v>0</v>
      </c>
      <c r="G29" s="12">
        <f t="shared" si="5"/>
        <v>0</v>
      </c>
      <c r="H29" s="12">
        <f t="shared" si="5"/>
        <v>0</v>
      </c>
      <c r="I29" s="12">
        <f t="shared" si="5"/>
        <v>0.2</v>
      </c>
      <c r="J29" s="12">
        <f t="shared" si="5"/>
        <v>0.45</v>
      </c>
      <c r="K29" s="12" t="e">
        <f>T29/$T$24</f>
        <v>#VALUE!</v>
      </c>
      <c r="L29" s="12">
        <f t="shared" si="5"/>
        <v>0.95</v>
      </c>
      <c r="M29" s="12" t="e">
        <f>V29/$V$24</f>
        <v>#VALUE!</v>
      </c>
      <c r="O29">
        <v>0</v>
      </c>
      <c r="P29">
        <v>0</v>
      </c>
      <c r="Q29">
        <v>0</v>
      </c>
      <c r="R29">
        <v>4</v>
      </c>
      <c r="S29">
        <v>9</v>
      </c>
      <c r="T29">
        <v>14</v>
      </c>
      <c r="U29">
        <v>19</v>
      </c>
      <c r="V29">
        <v>37</v>
      </c>
    </row>
    <row r="30" spans="1:33" x14ac:dyDescent="0.25">
      <c r="A30">
        <v>4</v>
      </c>
      <c r="B30">
        <v>0</v>
      </c>
      <c r="C30">
        <v>0</v>
      </c>
      <c r="D30" s="12">
        <f>B30/20</f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  <c r="I30" s="12">
        <f t="shared" si="5"/>
        <v>0.15</v>
      </c>
      <c r="J30" s="12">
        <f t="shared" si="5"/>
        <v>0.45</v>
      </c>
      <c r="K30" s="12" t="e">
        <f>T30/$T$24</f>
        <v>#VALUE!</v>
      </c>
      <c r="L30" s="12">
        <f t="shared" si="5"/>
        <v>0.85</v>
      </c>
      <c r="M30" s="12" t="e">
        <f>V30/$V$24</f>
        <v>#VALUE!</v>
      </c>
      <c r="O30">
        <v>0</v>
      </c>
      <c r="P30">
        <v>0</v>
      </c>
      <c r="Q30">
        <v>0</v>
      </c>
      <c r="R30">
        <v>3</v>
      </c>
      <c r="S30">
        <v>9</v>
      </c>
      <c r="T30">
        <v>14</v>
      </c>
      <c r="U30">
        <v>17</v>
      </c>
      <c r="V30">
        <v>37</v>
      </c>
    </row>
    <row r="32" spans="1:33" x14ac:dyDescent="0.25">
      <c r="A32" s="13" t="s">
        <v>15</v>
      </c>
      <c r="B32" s="13"/>
      <c r="C32" s="13"/>
      <c r="D32" s="14">
        <v>2</v>
      </c>
    </row>
    <row r="33" spans="1:12" x14ac:dyDescent="0.25">
      <c r="A33" s="16" t="s">
        <v>16</v>
      </c>
      <c r="B33" s="16"/>
      <c r="C33" s="16"/>
      <c r="D33" s="64">
        <v>6338</v>
      </c>
      <c r="E33" s="15"/>
      <c r="F33" s="15"/>
      <c r="G33" s="15"/>
      <c r="H33" s="15"/>
      <c r="I33" s="15"/>
      <c r="J33" s="15"/>
      <c r="K33" s="15"/>
      <c r="L33" s="15"/>
    </row>
    <row r="34" spans="1:12" ht="64.5" x14ac:dyDescent="0.25">
      <c r="A34" s="9" t="s">
        <v>6</v>
      </c>
      <c r="B34" s="9" t="s">
        <v>5</v>
      </c>
      <c r="C34" s="8" t="s">
        <v>4</v>
      </c>
      <c r="D34" s="7" t="s">
        <v>3</v>
      </c>
    </row>
    <row r="35" spans="1:12" x14ac:dyDescent="0.25">
      <c r="A35" s="6" t="s">
        <v>2</v>
      </c>
      <c r="B35" s="6" t="s">
        <v>1</v>
      </c>
      <c r="C35" s="5" t="s">
        <v>0</v>
      </c>
      <c r="D35" s="4"/>
      <c r="L35" s="18"/>
    </row>
    <row r="36" spans="1:12" x14ac:dyDescent="0.25">
      <c r="A36">
        <v>0</v>
      </c>
      <c r="B36">
        <v>20</v>
      </c>
      <c r="C36">
        <v>20</v>
      </c>
      <c r="D36" s="12">
        <f>B36/20</f>
        <v>1</v>
      </c>
    </row>
    <row r="37" spans="1:12" x14ac:dyDescent="0.25">
      <c r="A37">
        <v>1</v>
      </c>
      <c r="B37">
        <v>1</v>
      </c>
      <c r="C37">
        <v>20</v>
      </c>
      <c r="D37" s="12">
        <f>B37/20</f>
        <v>0.05</v>
      </c>
    </row>
    <row r="38" spans="1:12" x14ac:dyDescent="0.25">
      <c r="A38">
        <v>2</v>
      </c>
      <c r="B38">
        <v>0</v>
      </c>
      <c r="C38">
        <v>1</v>
      </c>
      <c r="D38" s="12">
        <f>B38/20</f>
        <v>0</v>
      </c>
    </row>
    <row r="39" spans="1:12" x14ac:dyDescent="0.25">
      <c r="A39">
        <v>3</v>
      </c>
      <c r="B39">
        <v>0</v>
      </c>
      <c r="C39">
        <v>0</v>
      </c>
      <c r="D39" s="12">
        <f>B39/20</f>
        <v>0</v>
      </c>
    </row>
    <row r="40" spans="1:12" x14ac:dyDescent="0.25">
      <c r="A40">
        <v>4</v>
      </c>
      <c r="B40">
        <v>0</v>
      </c>
      <c r="C40">
        <v>0</v>
      </c>
      <c r="D40" s="12">
        <f>B40/20</f>
        <v>0</v>
      </c>
    </row>
    <row r="42" spans="1:12" x14ac:dyDescent="0.25">
      <c r="A42" s="13" t="s">
        <v>15</v>
      </c>
      <c r="B42" s="13"/>
      <c r="C42" s="13"/>
      <c r="D42" s="14">
        <v>3</v>
      </c>
    </row>
    <row r="43" spans="1:12" x14ac:dyDescent="0.25">
      <c r="A43" s="16" t="s">
        <v>113</v>
      </c>
      <c r="B43" s="16"/>
      <c r="C43" s="16"/>
      <c r="D43" s="64">
        <v>3803</v>
      </c>
    </row>
    <row r="44" spans="1:12" ht="64.5" x14ac:dyDescent="0.25">
      <c r="A44" s="9" t="s">
        <v>6</v>
      </c>
      <c r="B44" s="9" t="s">
        <v>5</v>
      </c>
      <c r="C44" s="8" t="s">
        <v>4</v>
      </c>
      <c r="D44" s="7" t="s">
        <v>3</v>
      </c>
    </row>
    <row r="45" spans="1:12" x14ac:dyDescent="0.25">
      <c r="A45" s="6" t="s">
        <v>2</v>
      </c>
      <c r="B45" s="6" t="s">
        <v>1</v>
      </c>
      <c r="C45" s="5" t="s">
        <v>0</v>
      </c>
      <c r="D45" s="4"/>
    </row>
    <row r="46" spans="1:12" x14ac:dyDescent="0.25">
      <c r="A46">
        <v>0</v>
      </c>
      <c r="B46">
        <v>20</v>
      </c>
      <c r="C46">
        <v>20</v>
      </c>
      <c r="D46" s="12">
        <f>B46/20</f>
        <v>1</v>
      </c>
    </row>
    <row r="47" spans="1:12" x14ac:dyDescent="0.25">
      <c r="A47">
        <v>1</v>
      </c>
      <c r="B47">
        <v>9</v>
      </c>
      <c r="C47">
        <v>20</v>
      </c>
      <c r="D47" s="12">
        <f>B47/20</f>
        <v>0.45</v>
      </c>
    </row>
    <row r="48" spans="1:12" x14ac:dyDescent="0.25">
      <c r="A48">
        <v>2</v>
      </c>
      <c r="B48">
        <v>0</v>
      </c>
      <c r="C48">
        <v>9</v>
      </c>
      <c r="D48" s="12">
        <f>B48/20</f>
        <v>0</v>
      </c>
    </row>
    <row r="49" spans="1:4" x14ac:dyDescent="0.25">
      <c r="A49">
        <v>3</v>
      </c>
      <c r="B49">
        <v>0</v>
      </c>
      <c r="C49">
        <v>0</v>
      </c>
      <c r="D49" s="12">
        <f>B49/20</f>
        <v>0</v>
      </c>
    </row>
    <row r="50" spans="1:4" x14ac:dyDescent="0.25">
      <c r="A50">
        <v>4</v>
      </c>
      <c r="B50">
        <v>0</v>
      </c>
      <c r="C50">
        <v>0</v>
      </c>
      <c r="D50" s="12">
        <f>B50/20</f>
        <v>0</v>
      </c>
    </row>
    <row r="52" spans="1:4" x14ac:dyDescent="0.25">
      <c r="A52" s="13" t="s">
        <v>15</v>
      </c>
      <c r="B52" s="13"/>
      <c r="C52" s="13"/>
      <c r="D52" s="14">
        <v>4</v>
      </c>
    </row>
    <row r="53" spans="1:4" x14ac:dyDescent="0.25">
      <c r="A53" s="16" t="s">
        <v>113</v>
      </c>
      <c r="B53" s="16"/>
      <c r="C53" s="16"/>
      <c r="D53" s="64">
        <v>2282</v>
      </c>
    </row>
    <row r="54" spans="1:4" ht="64.5" x14ac:dyDescent="0.25">
      <c r="A54" s="9" t="s">
        <v>6</v>
      </c>
      <c r="B54" s="9" t="s">
        <v>5</v>
      </c>
      <c r="C54" s="8" t="s">
        <v>4</v>
      </c>
      <c r="D54" s="7" t="s">
        <v>3</v>
      </c>
    </row>
    <row r="55" spans="1:4" x14ac:dyDescent="0.25">
      <c r="A55" s="6" t="s">
        <v>2</v>
      </c>
      <c r="B55" s="6" t="s">
        <v>1</v>
      </c>
      <c r="C55" s="5" t="s">
        <v>0</v>
      </c>
      <c r="D55" s="4"/>
    </row>
    <row r="56" spans="1:4" x14ac:dyDescent="0.25">
      <c r="A56">
        <v>0</v>
      </c>
      <c r="B56">
        <v>20</v>
      </c>
      <c r="C56">
        <v>20</v>
      </c>
      <c r="D56" s="12">
        <f>B56/20</f>
        <v>1</v>
      </c>
    </row>
    <row r="57" spans="1:4" x14ac:dyDescent="0.25">
      <c r="A57">
        <v>1</v>
      </c>
      <c r="B57">
        <v>16</v>
      </c>
      <c r="C57">
        <v>20</v>
      </c>
      <c r="D57" s="12">
        <f>B57/20</f>
        <v>0.8</v>
      </c>
    </row>
    <row r="58" spans="1:4" x14ac:dyDescent="0.25">
      <c r="A58">
        <v>2</v>
      </c>
      <c r="B58">
        <v>5</v>
      </c>
      <c r="C58">
        <v>16</v>
      </c>
      <c r="D58" s="12">
        <f>B58/20</f>
        <v>0.25</v>
      </c>
    </row>
    <row r="59" spans="1:4" x14ac:dyDescent="0.25">
      <c r="A59">
        <v>3</v>
      </c>
      <c r="B59">
        <v>4</v>
      </c>
      <c r="C59">
        <v>5</v>
      </c>
      <c r="D59" s="12">
        <f>B59/20</f>
        <v>0.2</v>
      </c>
    </row>
    <row r="60" spans="1:4" x14ac:dyDescent="0.25">
      <c r="A60">
        <v>4</v>
      </c>
      <c r="B60">
        <v>3</v>
      </c>
      <c r="C60">
        <v>4</v>
      </c>
      <c r="D60" s="12">
        <f>B60/20</f>
        <v>0.15</v>
      </c>
    </row>
    <row r="62" spans="1:4" x14ac:dyDescent="0.25">
      <c r="A62" s="13" t="s">
        <v>15</v>
      </c>
      <c r="B62" s="13"/>
      <c r="C62" s="13"/>
      <c r="D62" s="14">
        <v>5</v>
      </c>
    </row>
    <row r="63" spans="1:4" x14ac:dyDescent="0.25">
      <c r="A63" s="16" t="s">
        <v>113</v>
      </c>
      <c r="B63" s="16"/>
      <c r="C63" s="16"/>
      <c r="D63" s="64">
        <v>1369</v>
      </c>
    </row>
    <row r="64" spans="1:4" ht="64.5" x14ac:dyDescent="0.25">
      <c r="A64" s="9" t="s">
        <v>6</v>
      </c>
      <c r="B64" s="9" t="s">
        <v>5</v>
      </c>
      <c r="C64" s="8" t="s">
        <v>4</v>
      </c>
      <c r="D64" s="7" t="s">
        <v>3</v>
      </c>
    </row>
    <row r="65" spans="1:4" x14ac:dyDescent="0.25">
      <c r="A65" s="6" t="s">
        <v>2</v>
      </c>
      <c r="B65" s="6" t="s">
        <v>1</v>
      </c>
      <c r="C65" s="5" t="s">
        <v>0</v>
      </c>
      <c r="D65" s="4"/>
    </row>
    <row r="66" spans="1:4" x14ac:dyDescent="0.25">
      <c r="A66">
        <v>0</v>
      </c>
      <c r="B66">
        <v>20</v>
      </c>
      <c r="C66">
        <v>20</v>
      </c>
      <c r="D66" s="12">
        <f>B66/20</f>
        <v>1</v>
      </c>
    </row>
    <row r="67" spans="1:4" x14ac:dyDescent="0.25">
      <c r="A67">
        <v>1</v>
      </c>
      <c r="B67">
        <v>19</v>
      </c>
      <c r="C67">
        <v>20</v>
      </c>
      <c r="D67" s="12">
        <f>B67/20</f>
        <v>0.95</v>
      </c>
    </row>
    <row r="68" spans="1:4" x14ac:dyDescent="0.25">
      <c r="A68">
        <v>2</v>
      </c>
      <c r="B68">
        <v>13</v>
      </c>
      <c r="C68">
        <v>19</v>
      </c>
      <c r="D68" s="12">
        <f>B68/20</f>
        <v>0.65</v>
      </c>
    </row>
    <row r="69" spans="1:4" x14ac:dyDescent="0.25">
      <c r="A69">
        <v>3</v>
      </c>
      <c r="B69">
        <v>9</v>
      </c>
      <c r="C69">
        <v>13</v>
      </c>
      <c r="D69" s="12">
        <f>B69/20</f>
        <v>0.45</v>
      </c>
    </row>
    <row r="70" spans="1:4" x14ac:dyDescent="0.25">
      <c r="A70">
        <v>4</v>
      </c>
      <c r="B70">
        <v>9</v>
      </c>
      <c r="C70">
        <v>9</v>
      </c>
      <c r="D70" s="12">
        <f>B70/20</f>
        <v>0.45</v>
      </c>
    </row>
    <row r="72" spans="1:4" x14ac:dyDescent="0.25">
      <c r="A72" s="13" t="s">
        <v>15</v>
      </c>
      <c r="B72" s="13"/>
      <c r="C72" s="13"/>
      <c r="D72" s="14">
        <v>6</v>
      </c>
    </row>
    <row r="73" spans="1:4" x14ac:dyDescent="0.25">
      <c r="A73" s="16" t="s">
        <v>113</v>
      </c>
      <c r="B73" s="16"/>
      <c r="C73" s="16"/>
      <c r="D73" s="64">
        <v>821</v>
      </c>
    </row>
    <row r="74" spans="1:4" ht="64.5" x14ac:dyDescent="0.25">
      <c r="A74" s="9" t="s">
        <v>6</v>
      </c>
      <c r="B74" s="9" t="s">
        <v>5</v>
      </c>
      <c r="C74" s="8" t="s">
        <v>4</v>
      </c>
      <c r="D74" s="7" t="s">
        <v>3</v>
      </c>
    </row>
    <row r="75" spans="1:4" x14ac:dyDescent="0.25">
      <c r="A75" s="6" t="s">
        <v>2</v>
      </c>
      <c r="B75" s="6" t="s">
        <v>1</v>
      </c>
      <c r="C75" s="5" t="s">
        <v>0</v>
      </c>
      <c r="D75" s="4"/>
    </row>
    <row r="76" spans="1:4" x14ac:dyDescent="0.25">
      <c r="A76">
        <v>0</v>
      </c>
      <c r="B76">
        <v>19</v>
      </c>
      <c r="C76">
        <v>19</v>
      </c>
      <c r="D76" s="12">
        <f>B76/19</f>
        <v>1</v>
      </c>
    </row>
    <row r="77" spans="1:4" x14ac:dyDescent="0.25">
      <c r="A77">
        <v>1</v>
      </c>
      <c r="B77">
        <v>18</v>
      </c>
      <c r="C77">
        <v>19</v>
      </c>
      <c r="D77" s="12">
        <f>B77/19</f>
        <v>0.94736842105263153</v>
      </c>
    </row>
    <row r="78" spans="1:4" x14ac:dyDescent="0.25">
      <c r="A78">
        <v>2</v>
      </c>
      <c r="B78">
        <v>15</v>
      </c>
      <c r="C78">
        <v>18</v>
      </c>
      <c r="D78" s="12">
        <f>B78/19</f>
        <v>0.78947368421052633</v>
      </c>
    </row>
    <row r="79" spans="1:4" x14ac:dyDescent="0.25">
      <c r="A79">
        <v>3</v>
      </c>
      <c r="B79">
        <v>14</v>
      </c>
      <c r="C79">
        <v>15</v>
      </c>
      <c r="D79" s="12">
        <f>B79/19</f>
        <v>0.73684210526315785</v>
      </c>
    </row>
    <row r="80" spans="1:4" x14ac:dyDescent="0.25">
      <c r="A80">
        <v>4</v>
      </c>
      <c r="B80">
        <v>14</v>
      </c>
      <c r="C80">
        <v>14</v>
      </c>
      <c r="D80" s="12">
        <f>B80/19</f>
        <v>0.73684210526315785</v>
      </c>
    </row>
    <row r="82" spans="1:5" x14ac:dyDescent="0.25">
      <c r="A82" s="13" t="s">
        <v>15</v>
      </c>
      <c r="B82" s="13"/>
      <c r="C82" s="13"/>
      <c r="D82" s="14">
        <v>7</v>
      </c>
    </row>
    <row r="83" spans="1:5" x14ac:dyDescent="0.25">
      <c r="A83" s="16" t="s">
        <v>113</v>
      </c>
      <c r="B83" s="16"/>
      <c r="C83" s="16"/>
      <c r="D83" s="64">
        <v>493</v>
      </c>
    </row>
    <row r="84" spans="1:5" ht="64.5" x14ac:dyDescent="0.25">
      <c r="A84" s="9" t="s">
        <v>6</v>
      </c>
      <c r="B84" s="9" t="s">
        <v>5</v>
      </c>
      <c r="C84" s="8" t="s">
        <v>4</v>
      </c>
      <c r="D84" s="7" t="s">
        <v>3</v>
      </c>
    </row>
    <row r="85" spans="1:5" x14ac:dyDescent="0.25">
      <c r="A85" s="6" t="s">
        <v>2</v>
      </c>
      <c r="B85" s="6" t="s">
        <v>1</v>
      </c>
      <c r="C85" s="5" t="s">
        <v>0</v>
      </c>
      <c r="D85" s="4"/>
    </row>
    <row r="86" spans="1:5" x14ac:dyDescent="0.25">
      <c r="A86">
        <v>0</v>
      </c>
      <c r="B86">
        <v>20</v>
      </c>
      <c r="C86">
        <v>20</v>
      </c>
      <c r="D86" s="12">
        <f>B86/20</f>
        <v>1</v>
      </c>
    </row>
    <row r="87" spans="1:5" x14ac:dyDescent="0.25">
      <c r="A87">
        <v>1</v>
      </c>
      <c r="B87">
        <v>19</v>
      </c>
      <c r="C87">
        <v>20</v>
      </c>
      <c r="D87" s="12">
        <f>B87/20</f>
        <v>0.95</v>
      </c>
    </row>
    <row r="88" spans="1:5" x14ac:dyDescent="0.25">
      <c r="A88">
        <v>2</v>
      </c>
      <c r="B88">
        <v>19</v>
      </c>
      <c r="C88">
        <v>19</v>
      </c>
      <c r="D88" s="12">
        <f>B88/20</f>
        <v>0.95</v>
      </c>
    </row>
    <row r="89" spans="1:5" x14ac:dyDescent="0.25">
      <c r="A89">
        <v>3</v>
      </c>
      <c r="B89">
        <v>19</v>
      </c>
      <c r="C89">
        <v>19</v>
      </c>
      <c r="D89" s="12">
        <f>B89/20</f>
        <v>0.95</v>
      </c>
    </row>
    <row r="90" spans="1:5" x14ac:dyDescent="0.25">
      <c r="A90">
        <v>4</v>
      </c>
      <c r="B90">
        <v>17</v>
      </c>
      <c r="C90">
        <v>19</v>
      </c>
      <c r="D90" s="12">
        <f>B90/20</f>
        <v>0.85</v>
      </c>
    </row>
    <row r="92" spans="1:5" x14ac:dyDescent="0.25">
      <c r="A92" s="13" t="s">
        <v>15</v>
      </c>
      <c r="B92" s="13"/>
      <c r="C92" s="13"/>
      <c r="D92" s="14" t="s">
        <v>27</v>
      </c>
      <c r="E92" t="s">
        <v>126</v>
      </c>
    </row>
    <row r="93" spans="1:5" x14ac:dyDescent="0.25">
      <c r="A93" s="16" t="s">
        <v>113</v>
      </c>
      <c r="B93" s="16"/>
      <c r="C93" s="16"/>
      <c r="D93" s="64">
        <v>0</v>
      </c>
    </row>
    <row r="94" spans="1:5" ht="64.5" x14ac:dyDescent="0.25">
      <c r="A94" s="9" t="s">
        <v>6</v>
      </c>
      <c r="B94" s="9" t="s">
        <v>5</v>
      </c>
      <c r="C94" s="8" t="s">
        <v>4</v>
      </c>
      <c r="D94" s="7" t="s">
        <v>3</v>
      </c>
    </row>
    <row r="95" spans="1:5" x14ac:dyDescent="0.25">
      <c r="A95" s="6" t="s">
        <v>2</v>
      </c>
      <c r="B95" s="6" t="s">
        <v>1</v>
      </c>
      <c r="C95" s="5" t="s">
        <v>0</v>
      </c>
      <c r="D95" s="4"/>
    </row>
    <row r="96" spans="1:5" x14ac:dyDescent="0.25">
      <c r="A96">
        <v>0</v>
      </c>
      <c r="B96">
        <v>40</v>
      </c>
      <c r="C96">
        <v>40</v>
      </c>
      <c r="D96" s="12">
        <f>B96/40</f>
        <v>1</v>
      </c>
    </row>
    <row r="97" spans="1:4" x14ac:dyDescent="0.25">
      <c r="A97">
        <v>1</v>
      </c>
      <c r="B97">
        <v>39</v>
      </c>
      <c r="C97">
        <v>40</v>
      </c>
      <c r="D97" s="12">
        <f>B97/40</f>
        <v>0.97499999999999998</v>
      </c>
    </row>
    <row r="98" spans="1:4" x14ac:dyDescent="0.25">
      <c r="A98">
        <v>2</v>
      </c>
      <c r="B98">
        <v>39</v>
      </c>
      <c r="C98">
        <v>39</v>
      </c>
      <c r="D98" s="12">
        <f>B98/40</f>
        <v>0.97499999999999998</v>
      </c>
    </row>
    <row r="99" spans="1:4" x14ac:dyDescent="0.25">
      <c r="A99">
        <v>3</v>
      </c>
      <c r="B99">
        <v>37</v>
      </c>
      <c r="C99">
        <v>39</v>
      </c>
      <c r="D99" s="12">
        <f>B99/40</f>
        <v>0.92500000000000004</v>
      </c>
    </row>
    <row r="100" spans="1:4" x14ac:dyDescent="0.25">
      <c r="A100">
        <v>4</v>
      </c>
      <c r="B100">
        <v>37</v>
      </c>
      <c r="C100">
        <v>37</v>
      </c>
      <c r="D100" s="12">
        <f>B100/40</f>
        <v>0.92500000000000004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"/>
  <sheetViews>
    <sheetView zoomScale="70" zoomScaleNormal="70" workbookViewId="0">
      <selection activeCell="C20" sqref="C20"/>
    </sheetView>
  </sheetViews>
  <sheetFormatPr defaultRowHeight="15" x14ac:dyDescent="0.25"/>
  <sheetData>
    <row r="1" spans="1:35" ht="21" x14ac:dyDescent="0.35">
      <c r="A1" s="26" t="s">
        <v>127</v>
      </c>
    </row>
    <row r="3" spans="1:35" ht="15.75" x14ac:dyDescent="0.25">
      <c r="A3" s="11" t="s">
        <v>12</v>
      </c>
    </row>
    <row r="4" spans="1:35" x14ac:dyDescent="0.25">
      <c r="X4" s="87" t="s">
        <v>38</v>
      </c>
      <c r="Y4" s="87" t="s">
        <v>11</v>
      </c>
      <c r="Z4" s="87"/>
      <c r="AA4" s="87"/>
      <c r="AB4" s="87" t="s">
        <v>38</v>
      </c>
      <c r="AC4" s="87" t="s">
        <v>10</v>
      </c>
      <c r="AD4" s="87"/>
      <c r="AE4" s="87"/>
      <c r="AF4" s="87" t="s">
        <v>38</v>
      </c>
      <c r="AG4" s="87" t="s">
        <v>8</v>
      </c>
      <c r="AH4" s="87"/>
      <c r="AI4" s="87"/>
    </row>
    <row r="5" spans="1:35" ht="25.5" x14ac:dyDescent="0.25">
      <c r="A5" s="10" t="s">
        <v>9</v>
      </c>
      <c r="B5" s="10" t="s">
        <v>11</v>
      </c>
      <c r="F5" s="10" t="s">
        <v>9</v>
      </c>
      <c r="G5" s="10" t="s">
        <v>10</v>
      </c>
      <c r="K5" s="10" t="s">
        <v>9</v>
      </c>
      <c r="L5" s="10" t="s">
        <v>8</v>
      </c>
      <c r="P5" s="10" t="s">
        <v>7</v>
      </c>
      <c r="Q5" s="10"/>
      <c r="X5" s="65" t="s">
        <v>6</v>
      </c>
      <c r="Y5" s="65" t="s">
        <v>117</v>
      </c>
      <c r="AB5" s="65" t="s">
        <v>6</v>
      </c>
      <c r="AC5" s="65" t="s">
        <v>117</v>
      </c>
      <c r="AF5" s="65" t="s">
        <v>6</v>
      </c>
      <c r="AG5" s="65" t="s">
        <v>117</v>
      </c>
    </row>
    <row r="6" spans="1:35" ht="64.5" x14ac:dyDescent="0.25">
      <c r="A6" s="9" t="s">
        <v>6</v>
      </c>
      <c r="B6" s="9" t="s">
        <v>5</v>
      </c>
      <c r="C6" s="8" t="s">
        <v>4</v>
      </c>
      <c r="D6" s="7" t="s">
        <v>3</v>
      </c>
      <c r="F6" s="9" t="s">
        <v>6</v>
      </c>
      <c r="G6" s="9" t="s">
        <v>5</v>
      </c>
      <c r="H6" s="8" t="s">
        <v>4</v>
      </c>
      <c r="I6" s="7" t="s">
        <v>3</v>
      </c>
      <c r="K6" s="9" t="s">
        <v>6</v>
      </c>
      <c r="L6" s="9" t="s">
        <v>5</v>
      </c>
      <c r="M6" s="8" t="s">
        <v>4</v>
      </c>
      <c r="N6" s="7" t="s">
        <v>3</v>
      </c>
      <c r="P6" s="9" t="s">
        <v>6</v>
      </c>
      <c r="Q6" s="9" t="s">
        <v>5</v>
      </c>
      <c r="R6" s="8" t="s">
        <v>4</v>
      </c>
      <c r="S6" s="7" t="s">
        <v>3</v>
      </c>
      <c r="X6" s="66" t="s">
        <v>118</v>
      </c>
      <c r="Y6" s="67" t="s">
        <v>119</v>
      </c>
      <c r="AB6" s="66" t="s">
        <v>118</v>
      </c>
      <c r="AC6" s="67" t="s">
        <v>119</v>
      </c>
      <c r="AF6" s="66" t="s">
        <v>118</v>
      </c>
      <c r="AG6" s="67" t="s">
        <v>119</v>
      </c>
    </row>
    <row r="7" spans="1:35" x14ac:dyDescent="0.25">
      <c r="A7" s="6" t="s">
        <v>2</v>
      </c>
      <c r="B7" s="6" t="s">
        <v>1</v>
      </c>
      <c r="C7" s="5" t="s">
        <v>0</v>
      </c>
      <c r="D7" s="4"/>
      <c r="F7" s="6" t="s">
        <v>2</v>
      </c>
      <c r="G7" s="6" t="s">
        <v>1</v>
      </c>
      <c r="H7" s="5" t="s">
        <v>0</v>
      </c>
      <c r="I7" s="4"/>
      <c r="K7" s="6" t="s">
        <v>2</v>
      </c>
      <c r="L7" s="6" t="s">
        <v>1</v>
      </c>
      <c r="M7" s="5" t="s">
        <v>0</v>
      </c>
      <c r="N7" s="4"/>
      <c r="P7" s="6" t="s">
        <v>2</v>
      </c>
      <c r="Q7" s="6" t="s">
        <v>1</v>
      </c>
      <c r="R7" s="5" t="s">
        <v>0</v>
      </c>
      <c r="S7" s="4"/>
      <c r="X7">
        <v>0</v>
      </c>
      <c r="Y7" s="12">
        <v>49.069006367143018</v>
      </c>
      <c r="Z7" t="s">
        <v>23</v>
      </c>
      <c r="AB7">
        <v>0</v>
      </c>
      <c r="AC7" s="12">
        <v>49.456500543457068</v>
      </c>
      <c r="AD7" t="s">
        <v>23</v>
      </c>
      <c r="AF7">
        <v>0</v>
      </c>
      <c r="AG7" s="12">
        <v>15.502156806504635</v>
      </c>
      <c r="AH7" t="s">
        <v>23</v>
      </c>
    </row>
    <row r="8" spans="1:35" x14ac:dyDescent="0.25">
      <c r="A8" s="3">
        <v>0</v>
      </c>
      <c r="B8" s="3">
        <v>70</v>
      </c>
      <c r="C8" s="2">
        <v>70</v>
      </c>
      <c r="D8" s="1">
        <f>B8/70</f>
        <v>1</v>
      </c>
      <c r="F8" s="3">
        <v>0</v>
      </c>
      <c r="G8" s="3">
        <v>70</v>
      </c>
      <c r="H8" s="2">
        <v>70</v>
      </c>
      <c r="I8" s="1">
        <f>G8/70</f>
        <v>1</v>
      </c>
      <c r="K8" s="3">
        <v>0</v>
      </c>
      <c r="L8" s="3">
        <v>70</v>
      </c>
      <c r="M8" s="2">
        <v>70</v>
      </c>
      <c r="N8" s="1">
        <f>L8/70</f>
        <v>1</v>
      </c>
      <c r="P8" s="3">
        <v>0</v>
      </c>
      <c r="Q8" s="3">
        <v>90</v>
      </c>
      <c r="R8" s="2">
        <v>90</v>
      </c>
      <c r="S8" s="1">
        <f>Q8/90</f>
        <v>1</v>
      </c>
      <c r="X8">
        <v>1</v>
      </c>
      <c r="Y8" s="12">
        <v>48.672057988828179</v>
      </c>
      <c r="Z8" t="s">
        <v>23</v>
      </c>
      <c r="AB8">
        <v>1</v>
      </c>
      <c r="AC8" s="12">
        <v>49.175454898613729</v>
      </c>
      <c r="AD8" t="s">
        <v>23</v>
      </c>
      <c r="AF8">
        <v>1</v>
      </c>
      <c r="AG8" s="12">
        <v>15.211920491423598</v>
      </c>
      <c r="AH8" t="s">
        <v>23</v>
      </c>
    </row>
    <row r="9" spans="1:35" x14ac:dyDescent="0.25">
      <c r="A9" s="3">
        <v>1</v>
      </c>
      <c r="B9" s="3">
        <v>62</v>
      </c>
      <c r="C9" s="2">
        <f>B8</f>
        <v>70</v>
      </c>
      <c r="D9" s="1">
        <f t="shared" ref="D9:D18" si="0">B9/70</f>
        <v>0.88571428571428568</v>
      </c>
      <c r="F9" s="3">
        <v>1</v>
      </c>
      <c r="G9" s="3">
        <v>62</v>
      </c>
      <c r="H9" s="2">
        <f>G8</f>
        <v>70</v>
      </c>
      <c r="I9" s="1">
        <f t="shared" ref="I9:I18" si="1">G9/70</f>
        <v>0.88571428571428568</v>
      </c>
      <c r="K9" s="3">
        <v>1</v>
      </c>
      <c r="L9" s="3">
        <v>69</v>
      </c>
      <c r="M9" s="2">
        <f>L8</f>
        <v>70</v>
      </c>
      <c r="N9" s="1">
        <f t="shared" ref="N9:N18" si="2">L9/70</f>
        <v>0.98571428571428577</v>
      </c>
      <c r="P9" s="3">
        <v>1</v>
      </c>
      <c r="Q9" s="3">
        <v>84</v>
      </c>
      <c r="R9" s="2">
        <f>Q8</f>
        <v>90</v>
      </c>
      <c r="S9" s="1">
        <f t="shared" ref="S9:S18" si="3">Q9/90</f>
        <v>0.93333333333333335</v>
      </c>
      <c r="X9">
        <v>1.01</v>
      </c>
      <c r="Y9" s="12">
        <v>0</v>
      </c>
      <c r="Z9" t="s">
        <v>121</v>
      </c>
      <c r="AB9">
        <v>1.01</v>
      </c>
      <c r="AC9" s="12">
        <v>0</v>
      </c>
      <c r="AD9" t="s">
        <v>121</v>
      </c>
      <c r="AF9">
        <v>2</v>
      </c>
      <c r="AG9" s="12">
        <v>15.285270165483121</v>
      </c>
      <c r="AH9" t="s">
        <v>23</v>
      </c>
    </row>
    <row r="10" spans="1:35" x14ac:dyDescent="0.25">
      <c r="A10" s="3">
        <v>2</v>
      </c>
      <c r="B10" s="3">
        <v>59</v>
      </c>
      <c r="C10" s="2">
        <f t="shared" ref="C10:C18" si="4">B9</f>
        <v>62</v>
      </c>
      <c r="D10" s="1">
        <f t="shared" si="0"/>
        <v>0.84285714285714286</v>
      </c>
      <c r="F10" s="3">
        <v>2</v>
      </c>
      <c r="G10" s="3">
        <v>53</v>
      </c>
      <c r="H10" s="2">
        <f t="shared" ref="H10:H18" si="5">G9</f>
        <v>62</v>
      </c>
      <c r="I10" s="1">
        <f t="shared" si="1"/>
        <v>0.75714285714285712</v>
      </c>
      <c r="K10" s="3">
        <v>2</v>
      </c>
      <c r="L10" s="3">
        <v>66</v>
      </c>
      <c r="M10" s="2">
        <f t="shared" ref="M10:M18" si="6">L9</f>
        <v>69</v>
      </c>
      <c r="N10" s="1">
        <f t="shared" si="2"/>
        <v>0.94285714285714284</v>
      </c>
      <c r="P10" s="3">
        <v>2</v>
      </c>
      <c r="Q10" s="3">
        <v>81</v>
      </c>
      <c r="R10" s="2">
        <f t="shared" ref="R10:R18" si="7">Q9</f>
        <v>84</v>
      </c>
      <c r="S10" s="1">
        <f t="shared" si="3"/>
        <v>0.9</v>
      </c>
      <c r="X10">
        <v>2</v>
      </c>
      <c r="Y10" s="12">
        <v>5.7043313476321432E-2</v>
      </c>
      <c r="Z10" t="s">
        <v>23</v>
      </c>
      <c r="AB10">
        <v>2</v>
      </c>
      <c r="AC10" s="12">
        <v>6.0600992278010885E-2</v>
      </c>
      <c r="AD10" t="s">
        <v>23</v>
      </c>
      <c r="AF10">
        <v>2.99</v>
      </c>
      <c r="AG10" s="12">
        <v>15.238141901850863</v>
      </c>
      <c r="AH10" t="s">
        <v>23</v>
      </c>
    </row>
    <row r="11" spans="1:35" x14ac:dyDescent="0.25">
      <c r="A11" s="3">
        <v>3</v>
      </c>
      <c r="B11" s="3">
        <v>58</v>
      </c>
      <c r="C11" s="2">
        <f t="shared" si="4"/>
        <v>59</v>
      </c>
      <c r="D11" s="1">
        <f t="shared" si="0"/>
        <v>0.82857142857142863</v>
      </c>
      <c r="F11" s="3">
        <v>3</v>
      </c>
      <c r="G11" s="3">
        <v>52</v>
      </c>
      <c r="H11" s="2">
        <f t="shared" si="5"/>
        <v>53</v>
      </c>
      <c r="I11" s="1">
        <f t="shared" si="1"/>
        <v>0.74285714285714288</v>
      </c>
      <c r="K11" s="3">
        <v>3</v>
      </c>
      <c r="L11" s="3">
        <v>53</v>
      </c>
      <c r="M11" s="2">
        <f t="shared" si="6"/>
        <v>66</v>
      </c>
      <c r="N11" s="1">
        <f t="shared" si="2"/>
        <v>0.75714285714285712</v>
      </c>
      <c r="P11" s="3">
        <v>3</v>
      </c>
      <c r="Q11" s="3">
        <v>76</v>
      </c>
      <c r="R11" s="2">
        <f t="shared" si="7"/>
        <v>81</v>
      </c>
      <c r="S11" s="1">
        <f t="shared" si="3"/>
        <v>0.84444444444444444</v>
      </c>
      <c r="X11">
        <v>2.99</v>
      </c>
      <c r="Y11" s="12">
        <v>8.6536909961932112E-2</v>
      </c>
      <c r="Z11" t="s">
        <v>23</v>
      </c>
      <c r="AB11">
        <v>3</v>
      </c>
      <c r="AC11" s="12">
        <v>9.2642062473473272E-2</v>
      </c>
      <c r="AD11" t="s">
        <v>23</v>
      </c>
      <c r="AF11">
        <v>3</v>
      </c>
      <c r="AG11" s="12">
        <v>16.168024708397379</v>
      </c>
      <c r="AH11" t="s">
        <v>23</v>
      </c>
    </row>
    <row r="12" spans="1:35" x14ac:dyDescent="0.25">
      <c r="A12" s="3">
        <v>4</v>
      </c>
      <c r="B12" s="3">
        <v>55</v>
      </c>
      <c r="C12" s="2">
        <f t="shared" si="4"/>
        <v>58</v>
      </c>
      <c r="D12" s="1">
        <f t="shared" si="0"/>
        <v>0.7857142857142857</v>
      </c>
      <c r="F12" s="3">
        <v>4</v>
      </c>
      <c r="G12" s="3">
        <v>49</v>
      </c>
      <c r="H12" s="2">
        <f t="shared" si="5"/>
        <v>52</v>
      </c>
      <c r="I12" s="1">
        <f t="shared" si="1"/>
        <v>0.7</v>
      </c>
      <c r="K12" s="3">
        <v>4</v>
      </c>
      <c r="L12" s="3">
        <v>52</v>
      </c>
      <c r="M12" s="2">
        <f t="shared" si="6"/>
        <v>53</v>
      </c>
      <c r="N12" s="1">
        <f t="shared" si="2"/>
        <v>0.74285714285714288</v>
      </c>
      <c r="P12" s="3">
        <v>4</v>
      </c>
      <c r="Q12" s="3">
        <v>74</v>
      </c>
      <c r="R12" s="2">
        <f t="shared" si="7"/>
        <v>76</v>
      </c>
      <c r="S12" s="1">
        <f t="shared" si="3"/>
        <v>0.82222222222222219</v>
      </c>
      <c r="X12">
        <v>3</v>
      </c>
      <c r="Y12" s="12">
        <v>49.234877651026729</v>
      </c>
      <c r="Z12" t="s">
        <v>23</v>
      </c>
      <c r="AB12">
        <v>4</v>
      </c>
      <c r="AC12" s="12">
        <v>8.7020051527593636E-2</v>
      </c>
      <c r="AD12" t="s">
        <v>23</v>
      </c>
      <c r="AF12">
        <v>4</v>
      </c>
      <c r="AG12" s="12">
        <v>15.935886166587142</v>
      </c>
      <c r="AH12" t="s">
        <v>23</v>
      </c>
    </row>
    <row r="13" spans="1:35" x14ac:dyDescent="0.25">
      <c r="A13" s="3">
        <v>5</v>
      </c>
      <c r="B13" s="3">
        <v>55</v>
      </c>
      <c r="C13" s="2">
        <f t="shared" si="4"/>
        <v>55</v>
      </c>
      <c r="D13" s="1">
        <f t="shared" si="0"/>
        <v>0.7857142857142857</v>
      </c>
      <c r="F13" s="3">
        <v>5</v>
      </c>
      <c r="G13" s="3">
        <v>49</v>
      </c>
      <c r="H13" s="2">
        <f t="shared" si="5"/>
        <v>49</v>
      </c>
      <c r="I13" s="1">
        <f t="shared" si="1"/>
        <v>0.7</v>
      </c>
      <c r="K13" s="3">
        <v>5</v>
      </c>
      <c r="L13" s="3">
        <v>49</v>
      </c>
      <c r="M13" s="2">
        <f t="shared" si="6"/>
        <v>52</v>
      </c>
      <c r="N13" s="1">
        <f t="shared" si="2"/>
        <v>0.7</v>
      </c>
      <c r="P13" s="3">
        <v>5</v>
      </c>
      <c r="Q13" s="3">
        <v>73</v>
      </c>
      <c r="R13" s="2">
        <f t="shared" si="7"/>
        <v>74</v>
      </c>
      <c r="S13" s="1">
        <f t="shared" si="3"/>
        <v>0.81111111111111112</v>
      </c>
      <c r="X13">
        <v>4</v>
      </c>
      <c r="Y13" s="12">
        <v>48.778883517126644</v>
      </c>
      <c r="Z13" t="s">
        <v>23</v>
      </c>
      <c r="AB13">
        <v>5</v>
      </c>
      <c r="AC13" s="12">
        <v>6.4971227349221788E-3</v>
      </c>
      <c r="AD13" t="s">
        <v>23</v>
      </c>
      <c r="AF13">
        <v>5</v>
      </c>
      <c r="AG13" s="12">
        <v>15.918449148262813</v>
      </c>
      <c r="AH13" t="s">
        <v>23</v>
      </c>
    </row>
    <row r="14" spans="1:35" x14ac:dyDescent="0.25">
      <c r="A14" s="3">
        <v>6</v>
      </c>
      <c r="B14" s="3">
        <v>55</v>
      </c>
      <c r="C14" s="2">
        <f t="shared" si="4"/>
        <v>55</v>
      </c>
      <c r="D14" s="1">
        <f t="shared" si="0"/>
        <v>0.7857142857142857</v>
      </c>
      <c r="F14" s="3">
        <v>6</v>
      </c>
      <c r="G14" s="3">
        <v>49</v>
      </c>
      <c r="H14" s="2">
        <f t="shared" si="5"/>
        <v>49</v>
      </c>
      <c r="I14" s="1">
        <f t="shared" si="1"/>
        <v>0.7</v>
      </c>
      <c r="K14" s="3">
        <v>6</v>
      </c>
      <c r="L14" s="3">
        <v>47</v>
      </c>
      <c r="M14" s="2">
        <f t="shared" si="6"/>
        <v>49</v>
      </c>
      <c r="N14" s="1">
        <f t="shared" si="2"/>
        <v>0.67142857142857137</v>
      </c>
      <c r="P14" s="3">
        <v>6</v>
      </c>
      <c r="Q14" s="3">
        <v>73</v>
      </c>
      <c r="R14" s="2">
        <f t="shared" si="7"/>
        <v>73</v>
      </c>
      <c r="S14" s="1">
        <f t="shared" si="3"/>
        <v>0.81111111111111112</v>
      </c>
      <c r="X14">
        <v>4.01</v>
      </c>
      <c r="Y14" s="12">
        <v>0</v>
      </c>
      <c r="Z14" t="s">
        <v>121</v>
      </c>
      <c r="AB14">
        <v>5.99</v>
      </c>
      <c r="AC14" s="12">
        <v>3.8791076945468971E-3</v>
      </c>
      <c r="AD14" t="s">
        <v>23</v>
      </c>
      <c r="AF14">
        <v>6</v>
      </c>
      <c r="AG14" s="12">
        <v>15.874197773044267</v>
      </c>
      <c r="AH14" t="s">
        <v>23</v>
      </c>
    </row>
    <row r="15" spans="1:35" x14ac:dyDescent="0.25">
      <c r="A15" s="3">
        <v>7</v>
      </c>
      <c r="B15" s="3">
        <v>55</v>
      </c>
      <c r="C15" s="2">
        <f t="shared" si="4"/>
        <v>55</v>
      </c>
      <c r="D15" s="1">
        <f t="shared" si="0"/>
        <v>0.7857142857142857</v>
      </c>
      <c r="F15" s="3">
        <v>7</v>
      </c>
      <c r="G15" s="3">
        <v>47</v>
      </c>
      <c r="H15" s="2">
        <f t="shared" si="5"/>
        <v>49</v>
      </c>
      <c r="I15" s="1">
        <f t="shared" si="1"/>
        <v>0.67142857142857137</v>
      </c>
      <c r="K15" s="3">
        <v>7</v>
      </c>
      <c r="L15" s="3">
        <v>46</v>
      </c>
      <c r="M15" s="2">
        <f t="shared" si="6"/>
        <v>47</v>
      </c>
      <c r="N15" s="1">
        <f t="shared" si="2"/>
        <v>0.65714285714285714</v>
      </c>
      <c r="P15" s="3">
        <v>7</v>
      </c>
      <c r="Q15" s="3">
        <v>73</v>
      </c>
      <c r="R15" s="2">
        <f t="shared" si="7"/>
        <v>73</v>
      </c>
      <c r="S15" s="1">
        <f t="shared" si="3"/>
        <v>0.81111111111111112</v>
      </c>
      <c r="X15">
        <v>5</v>
      </c>
      <c r="Y15" s="12">
        <v>5.3331907812830599E-2</v>
      </c>
      <c r="Z15" t="s">
        <v>23</v>
      </c>
      <c r="AB15">
        <v>6</v>
      </c>
      <c r="AC15" s="12">
        <v>48.810485367716957</v>
      </c>
      <c r="AD15" t="s">
        <v>23</v>
      </c>
      <c r="AF15">
        <v>6.99</v>
      </c>
      <c r="AG15" s="12">
        <v>15.852280714747442</v>
      </c>
      <c r="AH15" t="s">
        <v>23</v>
      </c>
    </row>
    <row r="16" spans="1:35" x14ac:dyDescent="0.25">
      <c r="A16" s="3">
        <v>8</v>
      </c>
      <c r="B16" s="3">
        <v>54</v>
      </c>
      <c r="C16" s="2">
        <f t="shared" si="4"/>
        <v>55</v>
      </c>
      <c r="D16" s="1">
        <f t="shared" si="0"/>
        <v>0.77142857142857146</v>
      </c>
      <c r="F16" s="3">
        <v>8</v>
      </c>
      <c r="G16" s="3">
        <v>46</v>
      </c>
      <c r="H16" s="2">
        <f t="shared" si="5"/>
        <v>47</v>
      </c>
      <c r="I16" s="1">
        <f t="shared" si="1"/>
        <v>0.65714285714285714</v>
      </c>
      <c r="K16" s="3">
        <v>8</v>
      </c>
      <c r="L16" s="3">
        <v>44</v>
      </c>
      <c r="M16" s="2">
        <f t="shared" si="6"/>
        <v>46</v>
      </c>
      <c r="N16" s="1">
        <f t="shared" si="2"/>
        <v>0.62857142857142856</v>
      </c>
      <c r="P16" s="3">
        <v>8</v>
      </c>
      <c r="Q16" s="3">
        <v>70</v>
      </c>
      <c r="R16" s="2">
        <f t="shared" si="7"/>
        <v>73</v>
      </c>
      <c r="S16" s="1">
        <f t="shared" si="3"/>
        <v>0.77777777777777779</v>
      </c>
      <c r="X16">
        <v>6</v>
      </c>
      <c r="Y16" s="12">
        <v>8.1134508818625939E-2</v>
      </c>
      <c r="Z16" t="s">
        <v>23</v>
      </c>
      <c r="AB16">
        <v>7</v>
      </c>
      <c r="AC16" s="12">
        <v>48.425421539884724</v>
      </c>
      <c r="AD16" t="s">
        <v>23</v>
      </c>
      <c r="AF16">
        <v>7</v>
      </c>
      <c r="AG16" s="12">
        <v>15.74495740422981</v>
      </c>
      <c r="AH16" t="s">
        <v>23</v>
      </c>
    </row>
    <row r="17" spans="1:34" x14ac:dyDescent="0.25">
      <c r="A17" s="3">
        <v>9</v>
      </c>
      <c r="B17" s="3">
        <v>52</v>
      </c>
      <c r="C17" s="2">
        <f t="shared" si="4"/>
        <v>54</v>
      </c>
      <c r="D17" s="1">
        <f t="shared" si="0"/>
        <v>0.74285714285714288</v>
      </c>
      <c r="F17" s="3">
        <v>9</v>
      </c>
      <c r="G17" s="3">
        <v>46</v>
      </c>
      <c r="H17" s="2">
        <f t="shared" si="5"/>
        <v>46</v>
      </c>
      <c r="I17" s="1">
        <f t="shared" si="1"/>
        <v>0.65714285714285714</v>
      </c>
      <c r="K17" s="3">
        <v>9</v>
      </c>
      <c r="L17" s="3">
        <v>44</v>
      </c>
      <c r="M17" s="2">
        <f t="shared" si="6"/>
        <v>44</v>
      </c>
      <c r="N17" s="1">
        <f t="shared" si="2"/>
        <v>0.62857142857142856</v>
      </c>
      <c r="P17" s="3">
        <v>9</v>
      </c>
      <c r="Q17" s="3">
        <v>69</v>
      </c>
      <c r="R17" s="2">
        <f t="shared" si="7"/>
        <v>70</v>
      </c>
      <c r="S17" s="1">
        <f t="shared" si="3"/>
        <v>0.76666666666666672</v>
      </c>
      <c r="X17">
        <v>7</v>
      </c>
      <c r="Y17" s="12">
        <v>8.7261622310424419E-2</v>
      </c>
      <c r="Z17" t="s">
        <v>23</v>
      </c>
      <c r="AB17">
        <v>7.01</v>
      </c>
      <c r="AC17" s="12">
        <v>0</v>
      </c>
      <c r="AD17" t="s">
        <v>121</v>
      </c>
      <c r="AF17">
        <v>8</v>
      </c>
      <c r="AG17" s="12">
        <v>15.631682668062439</v>
      </c>
      <c r="AH17" t="s">
        <v>23</v>
      </c>
    </row>
    <row r="18" spans="1:34" x14ac:dyDescent="0.25">
      <c r="A18" s="3">
        <v>10</v>
      </c>
      <c r="B18" s="3">
        <v>50</v>
      </c>
      <c r="C18" s="2">
        <f t="shared" si="4"/>
        <v>52</v>
      </c>
      <c r="D18" s="1">
        <f t="shared" si="0"/>
        <v>0.7142857142857143</v>
      </c>
      <c r="F18" s="3">
        <v>10</v>
      </c>
      <c r="G18" s="3">
        <v>44</v>
      </c>
      <c r="H18" s="2">
        <f t="shared" si="5"/>
        <v>46</v>
      </c>
      <c r="I18" s="1">
        <f t="shared" si="1"/>
        <v>0.62857142857142856</v>
      </c>
      <c r="K18" s="3">
        <v>10</v>
      </c>
      <c r="L18" s="3">
        <v>44</v>
      </c>
      <c r="M18" s="2">
        <f t="shared" si="6"/>
        <v>44</v>
      </c>
      <c r="N18" s="1">
        <f t="shared" si="2"/>
        <v>0.62857142857142856</v>
      </c>
      <c r="P18" s="3">
        <v>10</v>
      </c>
      <c r="Q18" s="3">
        <v>69</v>
      </c>
      <c r="R18" s="2">
        <f t="shared" si="7"/>
        <v>69</v>
      </c>
      <c r="S18" s="1">
        <f t="shared" si="3"/>
        <v>0.76666666666666672</v>
      </c>
      <c r="X18">
        <v>8</v>
      </c>
      <c r="Y18" s="12">
        <v>0.11381244744155124</v>
      </c>
      <c r="Z18" t="s">
        <v>23</v>
      </c>
      <c r="AB18">
        <v>8</v>
      </c>
      <c r="AC18" s="12">
        <v>2.9416400312584856E-2</v>
      </c>
      <c r="AD18" t="s">
        <v>23</v>
      </c>
      <c r="AF18">
        <v>9</v>
      </c>
      <c r="AG18" s="12">
        <v>15.592350552421539</v>
      </c>
      <c r="AH18" t="s">
        <v>23</v>
      </c>
    </row>
    <row r="19" spans="1:34" x14ac:dyDescent="0.25">
      <c r="X19">
        <v>9</v>
      </c>
      <c r="Y19" s="12">
        <v>0.12468313266893567</v>
      </c>
      <c r="Z19" t="s">
        <v>23</v>
      </c>
      <c r="AB19">
        <v>9</v>
      </c>
      <c r="AC19" s="12">
        <v>7.6874078648701522E-2</v>
      </c>
      <c r="AD19" t="s">
        <v>23</v>
      </c>
      <c r="AF19">
        <v>10</v>
      </c>
      <c r="AG19" s="12">
        <v>15.586508931673089</v>
      </c>
      <c r="AH19" t="s">
        <v>23</v>
      </c>
    </row>
    <row r="20" spans="1:34" ht="15.75" x14ac:dyDescent="0.25">
      <c r="A20" s="11" t="s">
        <v>26</v>
      </c>
      <c r="C20" s="121" t="s">
        <v>211</v>
      </c>
      <c r="X20">
        <v>10</v>
      </c>
      <c r="Y20" s="12">
        <v>0.133621251633674</v>
      </c>
      <c r="Z20" t="s">
        <v>23</v>
      </c>
      <c r="AB20">
        <v>10</v>
      </c>
      <c r="AC20" s="12">
        <v>2.2170594486477366</v>
      </c>
      <c r="AD20" t="s">
        <v>23</v>
      </c>
    </row>
    <row r="22" spans="1:34" x14ac:dyDescent="0.25">
      <c r="A22" s="13" t="s">
        <v>15</v>
      </c>
      <c r="B22" s="13"/>
      <c r="C22" s="13"/>
      <c r="D22" s="14">
        <v>1</v>
      </c>
      <c r="E22" s="15"/>
      <c r="F22" s="14">
        <v>1</v>
      </c>
      <c r="G22" s="14">
        <v>2</v>
      </c>
      <c r="H22" s="14">
        <v>3</v>
      </c>
      <c r="I22" s="14">
        <v>4</v>
      </c>
      <c r="J22" s="14">
        <v>5</v>
      </c>
      <c r="K22" s="14">
        <v>6</v>
      </c>
      <c r="L22" s="14">
        <v>7</v>
      </c>
      <c r="O22" s="14">
        <v>1</v>
      </c>
      <c r="P22" s="14">
        <v>2</v>
      </c>
      <c r="Q22" s="14">
        <v>3</v>
      </c>
      <c r="R22" s="14">
        <v>4</v>
      </c>
      <c r="S22" s="14">
        <v>5</v>
      </c>
      <c r="T22" s="14">
        <v>6</v>
      </c>
      <c r="U22" s="14">
        <v>7</v>
      </c>
    </row>
    <row r="23" spans="1:34" x14ac:dyDescent="0.25">
      <c r="A23" s="16" t="s">
        <v>16</v>
      </c>
      <c r="B23" s="16"/>
      <c r="C23" s="16"/>
      <c r="D23" s="64">
        <v>71</v>
      </c>
      <c r="E23" s="15"/>
      <c r="F23" s="64">
        <v>71</v>
      </c>
      <c r="G23" s="64">
        <v>53.3</v>
      </c>
      <c r="H23" s="64">
        <v>40</v>
      </c>
      <c r="I23" s="64">
        <v>30</v>
      </c>
      <c r="J23" s="64">
        <v>22.5</v>
      </c>
      <c r="K23" s="64">
        <v>16.899999999999999</v>
      </c>
      <c r="L23" s="64">
        <v>12.6</v>
      </c>
      <c r="M23" s="27" t="s">
        <v>27</v>
      </c>
      <c r="O23" s="64">
        <v>71</v>
      </c>
      <c r="P23" s="64">
        <v>53.3</v>
      </c>
      <c r="Q23" s="64">
        <v>40</v>
      </c>
      <c r="R23" s="64">
        <v>30</v>
      </c>
      <c r="S23" s="64">
        <v>22.5</v>
      </c>
      <c r="T23" s="64">
        <v>16.899999999999999</v>
      </c>
      <c r="U23" s="64">
        <v>12.6</v>
      </c>
      <c r="V23" s="27" t="s">
        <v>27</v>
      </c>
    </row>
    <row r="24" spans="1:34" ht="64.5" x14ac:dyDescent="0.25">
      <c r="A24" s="9" t="s">
        <v>6</v>
      </c>
      <c r="B24" s="9" t="s">
        <v>5</v>
      </c>
      <c r="C24" s="8" t="s">
        <v>4</v>
      </c>
      <c r="D24" s="7" t="s">
        <v>3</v>
      </c>
      <c r="F24" s="7" t="s">
        <v>3</v>
      </c>
      <c r="G24" s="7" t="s">
        <v>3</v>
      </c>
      <c r="H24" s="7" t="s">
        <v>3</v>
      </c>
      <c r="I24" s="7" t="s">
        <v>3</v>
      </c>
      <c r="J24" s="7" t="s">
        <v>3</v>
      </c>
      <c r="K24" s="7" t="s">
        <v>3</v>
      </c>
      <c r="L24" s="7" t="s">
        <v>3</v>
      </c>
      <c r="O24" s="7" t="s">
        <v>13</v>
      </c>
      <c r="P24" s="7" t="s">
        <v>13</v>
      </c>
      <c r="Q24" s="7" t="s">
        <v>13</v>
      </c>
      <c r="R24" s="7" t="s">
        <v>13</v>
      </c>
      <c r="S24" s="7" t="s">
        <v>13</v>
      </c>
      <c r="T24" s="7" t="s">
        <v>13</v>
      </c>
      <c r="U24" s="7" t="s">
        <v>13</v>
      </c>
      <c r="V24" s="7" t="s">
        <v>13</v>
      </c>
    </row>
    <row r="25" spans="1:34" x14ac:dyDescent="0.25">
      <c r="A25" s="6" t="s">
        <v>2</v>
      </c>
      <c r="B25" s="6" t="s">
        <v>1</v>
      </c>
      <c r="C25" s="5" t="s">
        <v>0</v>
      </c>
      <c r="D25" s="4"/>
    </row>
    <row r="26" spans="1:34" x14ac:dyDescent="0.25">
      <c r="A26">
        <v>0</v>
      </c>
      <c r="B26">
        <v>20</v>
      </c>
      <c r="C26">
        <v>20</v>
      </c>
      <c r="D26" s="12">
        <f>B26/20</f>
        <v>1</v>
      </c>
      <c r="F26" s="12">
        <f t="shared" ref="F26:L30" si="8">O26/20</f>
        <v>1</v>
      </c>
      <c r="G26" s="12">
        <f t="shared" si="8"/>
        <v>1</v>
      </c>
      <c r="H26" s="12">
        <f t="shared" si="8"/>
        <v>1</v>
      </c>
      <c r="I26" s="12">
        <f t="shared" si="8"/>
        <v>1</v>
      </c>
      <c r="J26" s="12">
        <f t="shared" si="8"/>
        <v>1</v>
      </c>
      <c r="K26" s="12">
        <f t="shared" si="8"/>
        <v>1</v>
      </c>
      <c r="L26" s="12">
        <f t="shared" si="8"/>
        <v>1</v>
      </c>
      <c r="M26" s="12">
        <f>V26/20</f>
        <v>1</v>
      </c>
      <c r="O26">
        <v>20</v>
      </c>
      <c r="P26">
        <v>20</v>
      </c>
      <c r="Q26">
        <v>20</v>
      </c>
      <c r="R26">
        <v>20</v>
      </c>
      <c r="S26">
        <v>20</v>
      </c>
      <c r="T26">
        <v>20</v>
      </c>
      <c r="U26">
        <v>20</v>
      </c>
      <c r="V26">
        <v>20</v>
      </c>
    </row>
    <row r="27" spans="1:34" x14ac:dyDescent="0.25">
      <c r="A27">
        <v>1</v>
      </c>
      <c r="B27">
        <v>12</v>
      </c>
      <c r="C27">
        <f>B26</f>
        <v>20</v>
      </c>
      <c r="D27" s="12">
        <f>B27/20</f>
        <v>0.6</v>
      </c>
      <c r="F27" s="12">
        <f t="shared" si="8"/>
        <v>0.6</v>
      </c>
      <c r="G27" s="12">
        <f t="shared" si="8"/>
        <v>0.65</v>
      </c>
      <c r="H27" s="12">
        <f t="shared" si="8"/>
        <v>0.85</v>
      </c>
      <c r="I27" s="12">
        <f t="shared" si="8"/>
        <v>0.8</v>
      </c>
      <c r="J27" s="12">
        <f t="shared" si="8"/>
        <v>0.95</v>
      </c>
      <c r="K27" s="12">
        <f t="shared" si="8"/>
        <v>1</v>
      </c>
      <c r="L27" s="12">
        <f t="shared" si="8"/>
        <v>1</v>
      </c>
      <c r="M27" s="12">
        <f>V27/20</f>
        <v>1</v>
      </c>
      <c r="O27">
        <v>12</v>
      </c>
      <c r="P27">
        <v>13</v>
      </c>
      <c r="Q27">
        <v>17</v>
      </c>
      <c r="R27">
        <v>16</v>
      </c>
      <c r="S27">
        <v>19</v>
      </c>
      <c r="T27">
        <v>20</v>
      </c>
      <c r="U27">
        <v>20</v>
      </c>
      <c r="V27">
        <v>20</v>
      </c>
    </row>
    <row r="28" spans="1:34" x14ac:dyDescent="0.25">
      <c r="A28">
        <v>2</v>
      </c>
      <c r="B28">
        <v>2</v>
      </c>
      <c r="C28">
        <f>B27</f>
        <v>12</v>
      </c>
      <c r="D28" s="12">
        <f>B28/20</f>
        <v>0.1</v>
      </c>
      <c r="F28" s="12">
        <f t="shared" si="8"/>
        <v>0.1</v>
      </c>
      <c r="G28" s="12">
        <f t="shared" si="8"/>
        <v>0.15</v>
      </c>
      <c r="H28" s="12">
        <f t="shared" si="8"/>
        <v>0.15</v>
      </c>
      <c r="I28" s="12">
        <f t="shared" si="8"/>
        <v>0.45</v>
      </c>
      <c r="J28" s="12">
        <f t="shared" si="8"/>
        <v>0.65</v>
      </c>
      <c r="K28" s="12">
        <f t="shared" si="8"/>
        <v>0.9</v>
      </c>
      <c r="L28" s="12">
        <f t="shared" si="8"/>
        <v>0.9</v>
      </c>
      <c r="M28" s="12">
        <f>V28/20</f>
        <v>1</v>
      </c>
      <c r="O28">
        <v>2</v>
      </c>
      <c r="P28">
        <v>3</v>
      </c>
      <c r="Q28">
        <v>3</v>
      </c>
      <c r="R28">
        <v>9</v>
      </c>
      <c r="S28">
        <v>13</v>
      </c>
      <c r="T28">
        <v>18</v>
      </c>
      <c r="U28">
        <v>18</v>
      </c>
      <c r="V28">
        <v>20</v>
      </c>
    </row>
    <row r="29" spans="1:34" x14ac:dyDescent="0.25">
      <c r="A29">
        <v>3</v>
      </c>
      <c r="B29">
        <v>1</v>
      </c>
      <c r="C29">
        <f>B28</f>
        <v>2</v>
      </c>
      <c r="D29" s="12">
        <f>B29/20</f>
        <v>0.05</v>
      </c>
      <c r="F29" s="12">
        <f t="shared" si="8"/>
        <v>0.05</v>
      </c>
      <c r="G29" s="12">
        <f t="shared" si="8"/>
        <v>0.1</v>
      </c>
      <c r="H29" s="12">
        <f t="shared" si="8"/>
        <v>0.1</v>
      </c>
      <c r="I29" s="12">
        <f t="shared" si="8"/>
        <v>0.3</v>
      </c>
      <c r="J29" s="12">
        <f t="shared" si="8"/>
        <v>0.35</v>
      </c>
      <c r="K29" s="12">
        <f t="shared" si="8"/>
        <v>0.9</v>
      </c>
      <c r="L29" s="12">
        <f t="shared" si="8"/>
        <v>0.9</v>
      </c>
      <c r="M29" s="12">
        <f>V29/20</f>
        <v>0.95</v>
      </c>
      <c r="O29">
        <v>1</v>
      </c>
      <c r="P29">
        <v>2</v>
      </c>
      <c r="Q29">
        <v>2</v>
      </c>
      <c r="R29">
        <v>6</v>
      </c>
      <c r="S29">
        <v>7</v>
      </c>
      <c r="T29">
        <v>18</v>
      </c>
      <c r="U29">
        <v>18</v>
      </c>
      <c r="V29">
        <v>19</v>
      </c>
    </row>
    <row r="30" spans="1:34" x14ac:dyDescent="0.25">
      <c r="A30">
        <v>4</v>
      </c>
      <c r="B30">
        <v>0</v>
      </c>
      <c r="C30">
        <f>B29</f>
        <v>1</v>
      </c>
      <c r="D30" s="12">
        <f>B30/20</f>
        <v>0</v>
      </c>
      <c r="F30" s="12">
        <f t="shared" si="8"/>
        <v>0</v>
      </c>
      <c r="G30" s="12">
        <f t="shared" si="8"/>
        <v>0</v>
      </c>
      <c r="H30" s="12">
        <f t="shared" si="8"/>
        <v>0.05</v>
      </c>
      <c r="I30" s="12">
        <f t="shared" si="8"/>
        <v>0.2</v>
      </c>
      <c r="J30" s="12">
        <f t="shared" si="8"/>
        <v>0.2</v>
      </c>
      <c r="K30" s="12">
        <f t="shared" si="8"/>
        <v>0.85</v>
      </c>
      <c r="L30" s="12">
        <f t="shared" si="8"/>
        <v>0.85</v>
      </c>
      <c r="M30" s="12">
        <f>V30/20</f>
        <v>0.95</v>
      </c>
      <c r="O30">
        <v>0</v>
      </c>
      <c r="P30">
        <v>0</v>
      </c>
      <c r="Q30">
        <v>1</v>
      </c>
      <c r="R30">
        <v>4</v>
      </c>
      <c r="S30">
        <v>4</v>
      </c>
      <c r="T30">
        <v>17</v>
      </c>
      <c r="U30">
        <v>17</v>
      </c>
      <c r="V30">
        <v>19</v>
      </c>
    </row>
    <row r="32" spans="1:34" x14ac:dyDescent="0.25">
      <c r="A32" s="13" t="s">
        <v>15</v>
      </c>
      <c r="B32" s="13"/>
      <c r="C32" s="13"/>
      <c r="D32" s="14">
        <v>2</v>
      </c>
    </row>
    <row r="33" spans="1:12" x14ac:dyDescent="0.25">
      <c r="A33" s="16" t="s">
        <v>113</v>
      </c>
      <c r="B33" s="16"/>
      <c r="C33" s="16"/>
      <c r="D33" s="64">
        <v>53.3</v>
      </c>
      <c r="E33" s="15"/>
      <c r="F33" s="15"/>
      <c r="G33" s="15"/>
      <c r="H33" s="15"/>
      <c r="I33" s="15"/>
      <c r="J33" s="15"/>
      <c r="K33" s="15"/>
      <c r="L33" s="15"/>
    </row>
    <row r="34" spans="1:12" ht="64.5" x14ac:dyDescent="0.25">
      <c r="A34" s="9" t="s">
        <v>6</v>
      </c>
      <c r="B34" s="9" t="s">
        <v>5</v>
      </c>
      <c r="C34" s="8" t="s">
        <v>4</v>
      </c>
      <c r="D34" s="7" t="s">
        <v>3</v>
      </c>
    </row>
    <row r="35" spans="1:12" x14ac:dyDescent="0.25">
      <c r="A35" s="6" t="s">
        <v>2</v>
      </c>
      <c r="B35" s="6" t="s">
        <v>1</v>
      </c>
      <c r="C35" s="5" t="s">
        <v>0</v>
      </c>
      <c r="D35" s="4"/>
      <c r="L35" s="18"/>
    </row>
    <row r="36" spans="1:12" x14ac:dyDescent="0.25">
      <c r="A36">
        <v>0</v>
      </c>
      <c r="B36">
        <v>20</v>
      </c>
      <c r="C36">
        <v>20</v>
      </c>
      <c r="D36" s="12">
        <f>B36/20</f>
        <v>1</v>
      </c>
    </row>
    <row r="37" spans="1:12" x14ac:dyDescent="0.25">
      <c r="A37">
        <v>1</v>
      </c>
      <c r="B37">
        <v>13</v>
      </c>
      <c r="C37">
        <f>B36</f>
        <v>20</v>
      </c>
      <c r="D37" s="12">
        <f>B37/20</f>
        <v>0.65</v>
      </c>
    </row>
    <row r="38" spans="1:12" x14ac:dyDescent="0.25">
      <c r="A38">
        <v>2</v>
      </c>
      <c r="B38">
        <v>3</v>
      </c>
      <c r="C38">
        <f>B37</f>
        <v>13</v>
      </c>
      <c r="D38" s="12">
        <f>B38/20</f>
        <v>0.15</v>
      </c>
    </row>
    <row r="39" spans="1:12" x14ac:dyDescent="0.25">
      <c r="A39">
        <v>3</v>
      </c>
      <c r="B39">
        <v>2</v>
      </c>
      <c r="C39">
        <f>B38</f>
        <v>3</v>
      </c>
      <c r="D39" s="12">
        <f>B39/20</f>
        <v>0.1</v>
      </c>
    </row>
    <row r="40" spans="1:12" x14ac:dyDescent="0.25">
      <c r="A40">
        <v>4</v>
      </c>
      <c r="B40">
        <v>0</v>
      </c>
      <c r="C40">
        <f>B39</f>
        <v>2</v>
      </c>
      <c r="D40" s="12">
        <f>B40/20</f>
        <v>0</v>
      </c>
    </row>
    <row r="42" spans="1:12" x14ac:dyDescent="0.25">
      <c r="A42" s="13" t="s">
        <v>15</v>
      </c>
      <c r="B42" s="13"/>
      <c r="C42" s="13"/>
      <c r="D42" s="14">
        <v>3</v>
      </c>
    </row>
    <row r="43" spans="1:12" x14ac:dyDescent="0.25">
      <c r="A43" s="16" t="s">
        <v>113</v>
      </c>
      <c r="B43" s="16"/>
      <c r="C43" s="16"/>
      <c r="D43" s="64">
        <v>40</v>
      </c>
    </row>
    <row r="44" spans="1:12" ht="64.5" x14ac:dyDescent="0.25">
      <c r="A44" s="9" t="s">
        <v>6</v>
      </c>
      <c r="B44" s="9" t="s">
        <v>5</v>
      </c>
      <c r="C44" s="8" t="s">
        <v>4</v>
      </c>
      <c r="D44" s="7" t="s">
        <v>3</v>
      </c>
    </row>
    <row r="45" spans="1:12" x14ac:dyDescent="0.25">
      <c r="A45" s="6" t="s">
        <v>2</v>
      </c>
      <c r="B45" s="6" t="s">
        <v>1</v>
      </c>
      <c r="C45" s="5" t="s">
        <v>0</v>
      </c>
      <c r="D45" s="4"/>
    </row>
    <row r="46" spans="1:12" x14ac:dyDescent="0.25">
      <c r="A46">
        <v>0</v>
      </c>
      <c r="B46">
        <v>20</v>
      </c>
      <c r="C46">
        <v>20</v>
      </c>
      <c r="D46" s="12">
        <f>B46/20</f>
        <v>1</v>
      </c>
    </row>
    <row r="47" spans="1:12" x14ac:dyDescent="0.25">
      <c r="A47">
        <v>1</v>
      </c>
      <c r="B47">
        <v>17</v>
      </c>
      <c r="C47">
        <f>B46</f>
        <v>20</v>
      </c>
      <c r="D47" s="12">
        <f>B47/20</f>
        <v>0.85</v>
      </c>
    </row>
    <row r="48" spans="1:12" x14ac:dyDescent="0.25">
      <c r="A48">
        <v>2</v>
      </c>
      <c r="B48">
        <v>3</v>
      </c>
      <c r="C48">
        <f>B47</f>
        <v>17</v>
      </c>
      <c r="D48" s="12">
        <f>B48/20</f>
        <v>0.15</v>
      </c>
    </row>
    <row r="49" spans="1:4" x14ac:dyDescent="0.25">
      <c r="A49">
        <v>3</v>
      </c>
      <c r="B49">
        <v>2</v>
      </c>
      <c r="C49">
        <f>B48</f>
        <v>3</v>
      </c>
      <c r="D49" s="12">
        <f>B49/20</f>
        <v>0.1</v>
      </c>
    </row>
    <row r="50" spans="1:4" x14ac:dyDescent="0.25">
      <c r="A50">
        <v>4</v>
      </c>
      <c r="B50">
        <v>1</v>
      </c>
      <c r="C50">
        <f>B49</f>
        <v>2</v>
      </c>
      <c r="D50" s="12">
        <f>B50/20</f>
        <v>0.05</v>
      </c>
    </row>
    <row r="52" spans="1:4" x14ac:dyDescent="0.25">
      <c r="A52" s="13" t="s">
        <v>15</v>
      </c>
      <c r="B52" s="13"/>
      <c r="C52" s="13"/>
      <c r="D52" s="14">
        <v>4</v>
      </c>
    </row>
    <row r="53" spans="1:4" x14ac:dyDescent="0.25">
      <c r="A53" s="16" t="s">
        <v>113</v>
      </c>
      <c r="B53" s="16"/>
      <c r="C53" s="16"/>
      <c r="D53" s="64">
        <v>30</v>
      </c>
    </row>
    <row r="54" spans="1:4" ht="64.5" x14ac:dyDescent="0.25">
      <c r="A54" s="9" t="s">
        <v>6</v>
      </c>
      <c r="B54" s="9" t="s">
        <v>5</v>
      </c>
      <c r="C54" s="8" t="s">
        <v>4</v>
      </c>
      <c r="D54" s="7" t="s">
        <v>3</v>
      </c>
    </row>
    <row r="55" spans="1:4" x14ac:dyDescent="0.25">
      <c r="A55" s="6" t="s">
        <v>2</v>
      </c>
      <c r="B55" s="6" t="s">
        <v>1</v>
      </c>
      <c r="C55" s="5" t="s">
        <v>0</v>
      </c>
      <c r="D55" s="4"/>
    </row>
    <row r="56" spans="1:4" x14ac:dyDescent="0.25">
      <c r="A56">
        <v>0</v>
      </c>
      <c r="B56">
        <v>20</v>
      </c>
      <c r="C56">
        <v>20</v>
      </c>
      <c r="D56" s="12">
        <f>B56/20</f>
        <v>1</v>
      </c>
    </row>
    <row r="57" spans="1:4" x14ac:dyDescent="0.25">
      <c r="A57">
        <v>1</v>
      </c>
      <c r="B57">
        <v>16</v>
      </c>
      <c r="C57">
        <f>B56</f>
        <v>20</v>
      </c>
      <c r="D57" s="12">
        <f>B57/20</f>
        <v>0.8</v>
      </c>
    </row>
    <row r="58" spans="1:4" x14ac:dyDescent="0.25">
      <c r="A58">
        <v>2</v>
      </c>
      <c r="B58">
        <v>9</v>
      </c>
      <c r="C58">
        <f>B57</f>
        <v>16</v>
      </c>
      <c r="D58" s="12">
        <f>B58/20</f>
        <v>0.45</v>
      </c>
    </row>
    <row r="59" spans="1:4" x14ac:dyDescent="0.25">
      <c r="A59">
        <v>3</v>
      </c>
      <c r="B59">
        <v>6</v>
      </c>
      <c r="C59">
        <f>B58</f>
        <v>9</v>
      </c>
      <c r="D59" s="12">
        <f>B59/20</f>
        <v>0.3</v>
      </c>
    </row>
    <row r="60" spans="1:4" x14ac:dyDescent="0.25">
      <c r="A60">
        <v>4</v>
      </c>
      <c r="B60">
        <v>4</v>
      </c>
      <c r="C60">
        <f>B59</f>
        <v>6</v>
      </c>
      <c r="D60" s="12">
        <f>B60/20</f>
        <v>0.2</v>
      </c>
    </row>
    <row r="62" spans="1:4" x14ac:dyDescent="0.25">
      <c r="A62" s="13" t="s">
        <v>15</v>
      </c>
      <c r="B62" s="13"/>
      <c r="C62" s="13"/>
      <c r="D62" s="14">
        <v>5</v>
      </c>
    </row>
    <row r="63" spans="1:4" x14ac:dyDescent="0.25">
      <c r="A63" s="16" t="s">
        <v>113</v>
      </c>
      <c r="B63" s="16"/>
      <c r="C63" s="16"/>
      <c r="D63" s="64">
        <v>22.5</v>
      </c>
    </row>
    <row r="64" spans="1:4" ht="64.5" x14ac:dyDescent="0.25">
      <c r="A64" s="9" t="s">
        <v>6</v>
      </c>
      <c r="B64" s="9" t="s">
        <v>5</v>
      </c>
      <c r="C64" s="8" t="s">
        <v>4</v>
      </c>
      <c r="D64" s="7" t="s">
        <v>3</v>
      </c>
    </row>
    <row r="65" spans="1:4" x14ac:dyDescent="0.25">
      <c r="A65" s="6" t="s">
        <v>2</v>
      </c>
      <c r="B65" s="6" t="s">
        <v>1</v>
      </c>
      <c r="C65" s="5" t="s">
        <v>0</v>
      </c>
      <c r="D65" s="4"/>
    </row>
    <row r="66" spans="1:4" x14ac:dyDescent="0.25">
      <c r="A66">
        <v>0</v>
      </c>
      <c r="B66">
        <v>20</v>
      </c>
      <c r="C66">
        <v>20</v>
      </c>
      <c r="D66" s="12">
        <f>B66/20</f>
        <v>1</v>
      </c>
    </row>
    <row r="67" spans="1:4" x14ac:dyDescent="0.25">
      <c r="A67">
        <v>1</v>
      </c>
      <c r="B67">
        <v>19</v>
      </c>
      <c r="C67">
        <f>B66</f>
        <v>20</v>
      </c>
      <c r="D67" s="12">
        <f>B67/20</f>
        <v>0.95</v>
      </c>
    </row>
    <row r="68" spans="1:4" x14ac:dyDescent="0.25">
      <c r="A68">
        <v>2</v>
      </c>
      <c r="B68">
        <v>13</v>
      </c>
      <c r="C68">
        <f>B67</f>
        <v>19</v>
      </c>
      <c r="D68" s="12">
        <f>B68/20</f>
        <v>0.65</v>
      </c>
    </row>
    <row r="69" spans="1:4" x14ac:dyDescent="0.25">
      <c r="A69">
        <v>3</v>
      </c>
      <c r="B69">
        <v>7</v>
      </c>
      <c r="C69">
        <f>B68</f>
        <v>13</v>
      </c>
      <c r="D69" s="12">
        <f>B69/20</f>
        <v>0.35</v>
      </c>
    </row>
    <row r="70" spans="1:4" x14ac:dyDescent="0.25">
      <c r="A70">
        <v>4</v>
      </c>
      <c r="B70">
        <v>4</v>
      </c>
      <c r="C70">
        <f>B69</f>
        <v>7</v>
      </c>
      <c r="D70" s="12">
        <f>B70/20</f>
        <v>0.2</v>
      </c>
    </row>
    <row r="72" spans="1:4" x14ac:dyDescent="0.25">
      <c r="A72" s="13" t="s">
        <v>15</v>
      </c>
      <c r="B72" s="13"/>
      <c r="C72" s="13"/>
      <c r="D72" s="14">
        <v>6</v>
      </c>
    </row>
    <row r="73" spans="1:4" x14ac:dyDescent="0.25">
      <c r="A73" s="16" t="s">
        <v>113</v>
      </c>
      <c r="B73" s="16"/>
      <c r="C73" s="16"/>
      <c r="D73" s="64">
        <v>16.899999999999999</v>
      </c>
    </row>
    <row r="74" spans="1:4" ht="64.5" x14ac:dyDescent="0.25">
      <c r="A74" s="9" t="s">
        <v>6</v>
      </c>
      <c r="B74" s="9" t="s">
        <v>5</v>
      </c>
      <c r="C74" s="8" t="s">
        <v>4</v>
      </c>
      <c r="D74" s="7" t="s">
        <v>3</v>
      </c>
    </row>
    <row r="75" spans="1:4" x14ac:dyDescent="0.25">
      <c r="A75" s="6" t="s">
        <v>2</v>
      </c>
      <c r="B75" s="6" t="s">
        <v>1</v>
      </c>
      <c r="C75" s="5" t="s">
        <v>0</v>
      </c>
      <c r="D75" s="4"/>
    </row>
    <row r="76" spans="1:4" x14ac:dyDescent="0.25">
      <c r="A76">
        <v>0</v>
      </c>
      <c r="B76">
        <v>20</v>
      </c>
      <c r="C76">
        <v>20</v>
      </c>
      <c r="D76" s="12">
        <f>B76/20</f>
        <v>1</v>
      </c>
    </row>
    <row r="77" spans="1:4" x14ac:dyDescent="0.25">
      <c r="A77">
        <v>1</v>
      </c>
      <c r="B77">
        <v>20</v>
      </c>
      <c r="C77">
        <f>B76</f>
        <v>20</v>
      </c>
      <c r="D77" s="12">
        <f>B77/20</f>
        <v>1</v>
      </c>
    </row>
    <row r="78" spans="1:4" x14ac:dyDescent="0.25">
      <c r="A78">
        <v>2</v>
      </c>
      <c r="B78">
        <v>17</v>
      </c>
      <c r="C78">
        <f>B77</f>
        <v>20</v>
      </c>
      <c r="D78" s="12">
        <f>B78/20</f>
        <v>0.85</v>
      </c>
    </row>
    <row r="79" spans="1:4" x14ac:dyDescent="0.25">
      <c r="A79">
        <v>3</v>
      </c>
      <c r="B79">
        <v>12</v>
      </c>
      <c r="C79">
        <f>B78</f>
        <v>17</v>
      </c>
      <c r="D79" s="12">
        <f>B79/20</f>
        <v>0.6</v>
      </c>
    </row>
    <row r="80" spans="1:4" x14ac:dyDescent="0.25">
      <c r="A80">
        <v>4</v>
      </c>
      <c r="B80">
        <v>8</v>
      </c>
      <c r="C80">
        <f>B79</f>
        <v>12</v>
      </c>
      <c r="D80" s="12">
        <f>B80/20</f>
        <v>0.4</v>
      </c>
    </row>
    <row r="82" spans="1:4" x14ac:dyDescent="0.25">
      <c r="A82" s="13" t="s">
        <v>15</v>
      </c>
      <c r="B82" s="13"/>
      <c r="C82" s="13"/>
      <c r="D82" s="14">
        <v>7</v>
      </c>
    </row>
    <row r="83" spans="1:4" x14ac:dyDescent="0.25">
      <c r="A83" s="16" t="s">
        <v>113</v>
      </c>
      <c r="B83" s="16"/>
      <c r="C83" s="16"/>
      <c r="D83" s="64">
        <v>12.6</v>
      </c>
    </row>
    <row r="84" spans="1:4" ht="64.5" x14ac:dyDescent="0.25">
      <c r="A84" s="9" t="s">
        <v>6</v>
      </c>
      <c r="B84" s="9" t="s">
        <v>5</v>
      </c>
      <c r="C84" s="8" t="s">
        <v>4</v>
      </c>
      <c r="D84" s="7" t="s">
        <v>3</v>
      </c>
    </row>
    <row r="85" spans="1:4" x14ac:dyDescent="0.25">
      <c r="A85" s="6" t="s">
        <v>2</v>
      </c>
      <c r="B85" s="6" t="s">
        <v>1</v>
      </c>
      <c r="C85" s="5" t="s">
        <v>0</v>
      </c>
      <c r="D85" s="4"/>
    </row>
    <row r="86" spans="1:4" x14ac:dyDescent="0.25">
      <c r="A86">
        <v>0</v>
      </c>
      <c r="B86">
        <v>20</v>
      </c>
      <c r="C86">
        <v>20</v>
      </c>
      <c r="D86" s="12">
        <f>B86/20</f>
        <v>1</v>
      </c>
    </row>
    <row r="87" spans="1:4" x14ac:dyDescent="0.25">
      <c r="A87">
        <v>1</v>
      </c>
      <c r="B87">
        <v>20</v>
      </c>
      <c r="C87">
        <f>B86</f>
        <v>20</v>
      </c>
      <c r="D87" s="12">
        <f>B87/20</f>
        <v>1</v>
      </c>
    </row>
    <row r="88" spans="1:4" x14ac:dyDescent="0.25">
      <c r="A88">
        <v>2</v>
      </c>
      <c r="B88">
        <v>18</v>
      </c>
      <c r="C88">
        <f>B87</f>
        <v>20</v>
      </c>
      <c r="D88" s="12">
        <f>B88/20</f>
        <v>0.9</v>
      </c>
    </row>
    <row r="89" spans="1:4" x14ac:dyDescent="0.25">
      <c r="A89">
        <v>3</v>
      </c>
      <c r="B89">
        <v>18</v>
      </c>
      <c r="C89">
        <f>B88</f>
        <v>18</v>
      </c>
      <c r="D89" s="12">
        <f>B89/20</f>
        <v>0.9</v>
      </c>
    </row>
    <row r="90" spans="1:4" x14ac:dyDescent="0.25">
      <c r="A90">
        <v>4</v>
      </c>
      <c r="B90">
        <v>17</v>
      </c>
      <c r="C90">
        <f>B89</f>
        <v>18</v>
      </c>
      <c r="D90" s="12">
        <f>B90/20</f>
        <v>0.85</v>
      </c>
    </row>
    <row r="92" spans="1:4" x14ac:dyDescent="0.25">
      <c r="A92" s="13" t="s">
        <v>15</v>
      </c>
      <c r="B92" s="13"/>
      <c r="C92" s="13"/>
      <c r="D92" s="14" t="s">
        <v>27</v>
      </c>
    </row>
    <row r="93" spans="1:4" x14ac:dyDescent="0.25">
      <c r="A93" s="16" t="s">
        <v>113</v>
      </c>
      <c r="B93" s="16"/>
      <c r="C93" s="16"/>
      <c r="D93" s="64">
        <v>0</v>
      </c>
    </row>
    <row r="94" spans="1:4" ht="64.5" x14ac:dyDescent="0.25">
      <c r="A94" s="9" t="s">
        <v>6</v>
      </c>
      <c r="B94" s="9" t="s">
        <v>5</v>
      </c>
      <c r="C94" s="8" t="s">
        <v>4</v>
      </c>
      <c r="D94" s="7" t="s">
        <v>3</v>
      </c>
    </row>
    <row r="95" spans="1:4" x14ac:dyDescent="0.25">
      <c r="A95" s="6" t="s">
        <v>2</v>
      </c>
      <c r="B95" s="6" t="s">
        <v>1</v>
      </c>
      <c r="C95" s="5" t="s">
        <v>0</v>
      </c>
      <c r="D95" s="4"/>
    </row>
    <row r="96" spans="1:4" x14ac:dyDescent="0.25">
      <c r="A96">
        <v>0</v>
      </c>
      <c r="B96">
        <v>20</v>
      </c>
      <c r="C96">
        <v>20</v>
      </c>
      <c r="D96" s="12">
        <f>B96/20</f>
        <v>1</v>
      </c>
    </row>
    <row r="97" spans="1:4" x14ac:dyDescent="0.25">
      <c r="A97">
        <v>1</v>
      </c>
      <c r="B97">
        <v>20</v>
      </c>
      <c r="C97">
        <f>B96</f>
        <v>20</v>
      </c>
      <c r="D97" s="12">
        <f>B97/20</f>
        <v>1</v>
      </c>
    </row>
    <row r="98" spans="1:4" x14ac:dyDescent="0.25">
      <c r="A98">
        <v>2</v>
      </c>
      <c r="B98">
        <v>20</v>
      </c>
      <c r="C98">
        <f>B97</f>
        <v>20</v>
      </c>
      <c r="D98" s="12">
        <f>B98/20</f>
        <v>1</v>
      </c>
    </row>
    <row r="99" spans="1:4" x14ac:dyDescent="0.25">
      <c r="A99">
        <v>3</v>
      </c>
      <c r="B99">
        <v>19</v>
      </c>
      <c r="C99">
        <f>B98</f>
        <v>20</v>
      </c>
      <c r="D99" s="12">
        <f>B99/20</f>
        <v>0.95</v>
      </c>
    </row>
    <row r="100" spans="1:4" x14ac:dyDescent="0.25">
      <c r="A100">
        <v>4</v>
      </c>
      <c r="B100">
        <v>19</v>
      </c>
      <c r="C100">
        <f>B99</f>
        <v>19</v>
      </c>
      <c r="D100" s="12">
        <f>B100/20</f>
        <v>0.95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2"/>
  <sheetViews>
    <sheetView topLeftCell="A7" zoomScale="70" zoomScaleNormal="70" workbookViewId="0">
      <selection activeCell="T32" sqref="T32"/>
    </sheetView>
  </sheetViews>
  <sheetFormatPr defaultRowHeight="15" x14ac:dyDescent="0.25"/>
  <sheetData>
    <row r="1" spans="1:41" ht="21" x14ac:dyDescent="0.35">
      <c r="A1" s="26" t="s">
        <v>128</v>
      </c>
      <c r="E1" t="s">
        <v>132</v>
      </c>
    </row>
    <row r="3" spans="1:41" x14ac:dyDescent="0.25">
      <c r="A3" s="10" t="s">
        <v>129</v>
      </c>
      <c r="B3" s="10"/>
      <c r="C3" s="10"/>
      <c r="D3" s="10"/>
    </row>
    <row r="5" spans="1:41" x14ac:dyDescent="0.25">
      <c r="A5" s="10" t="s">
        <v>130</v>
      </c>
      <c r="F5" s="10" t="s">
        <v>130</v>
      </c>
      <c r="K5" s="10" t="s">
        <v>130</v>
      </c>
      <c r="P5" s="10" t="s">
        <v>130</v>
      </c>
    </row>
    <row r="6" spans="1:41" x14ac:dyDescent="0.25">
      <c r="A6" s="10" t="s">
        <v>9</v>
      </c>
      <c r="B6" s="10" t="s">
        <v>11</v>
      </c>
      <c r="F6" s="10" t="s">
        <v>9</v>
      </c>
      <c r="G6" s="10" t="s">
        <v>10</v>
      </c>
      <c r="K6" s="10" t="s">
        <v>9</v>
      </c>
      <c r="L6" s="10" t="s">
        <v>8</v>
      </c>
      <c r="P6" s="10" t="s">
        <v>7</v>
      </c>
      <c r="Q6" s="10"/>
      <c r="W6" s="10" t="s">
        <v>130</v>
      </c>
      <c r="X6" s="10"/>
      <c r="AA6" s="10" t="s">
        <v>130</v>
      </c>
      <c r="AB6" s="10"/>
      <c r="AE6" s="10" t="s">
        <v>130</v>
      </c>
      <c r="AF6" s="10"/>
      <c r="AI6" s="88" t="s">
        <v>131</v>
      </c>
      <c r="AJ6" s="88"/>
      <c r="AK6" s="89"/>
      <c r="AM6" s="88" t="s">
        <v>131</v>
      </c>
      <c r="AN6" s="88"/>
      <c r="AO6" s="89"/>
    </row>
    <row r="7" spans="1:41" ht="64.5" x14ac:dyDescent="0.25">
      <c r="A7" s="9" t="s">
        <v>6</v>
      </c>
      <c r="B7" s="9" t="s">
        <v>5</v>
      </c>
      <c r="C7" s="8" t="s">
        <v>4</v>
      </c>
      <c r="D7" s="7" t="s">
        <v>3</v>
      </c>
      <c r="F7" s="9" t="s">
        <v>6</v>
      </c>
      <c r="G7" s="9" t="s">
        <v>5</v>
      </c>
      <c r="H7" s="8" t="s">
        <v>4</v>
      </c>
      <c r="I7" s="7" t="s">
        <v>3</v>
      </c>
      <c r="K7" s="9" t="s">
        <v>6</v>
      </c>
      <c r="L7" s="9" t="s">
        <v>5</v>
      </c>
      <c r="M7" s="8" t="s">
        <v>4</v>
      </c>
      <c r="N7" s="7" t="s">
        <v>3</v>
      </c>
      <c r="P7" s="9" t="s">
        <v>6</v>
      </c>
      <c r="Q7" s="9" t="s">
        <v>5</v>
      </c>
      <c r="R7" s="8" t="s">
        <v>4</v>
      </c>
      <c r="S7" s="7" t="s">
        <v>3</v>
      </c>
      <c r="W7" s="10" t="s">
        <v>9</v>
      </c>
      <c r="X7" s="10"/>
      <c r="Y7" s="10" t="s">
        <v>11</v>
      </c>
      <c r="AA7" s="10" t="s">
        <v>9</v>
      </c>
      <c r="AB7" s="10"/>
      <c r="AC7" s="10" t="s">
        <v>10</v>
      </c>
      <c r="AE7" s="10" t="s">
        <v>9</v>
      </c>
      <c r="AF7" s="10"/>
      <c r="AG7" s="10" t="s">
        <v>8</v>
      </c>
      <c r="AI7" s="88" t="s">
        <v>9</v>
      </c>
      <c r="AJ7" s="88"/>
      <c r="AK7" s="88" t="s">
        <v>11</v>
      </c>
      <c r="AM7" s="88" t="s">
        <v>9</v>
      </c>
      <c r="AN7" s="88"/>
      <c r="AO7" s="88" t="s">
        <v>10</v>
      </c>
    </row>
    <row r="8" spans="1:41" x14ac:dyDescent="0.25">
      <c r="A8" s="6" t="s">
        <v>66</v>
      </c>
      <c r="B8" s="6" t="s">
        <v>1</v>
      </c>
      <c r="C8" s="5" t="s">
        <v>0</v>
      </c>
      <c r="D8" s="4"/>
      <c r="F8" s="6" t="s">
        <v>2</v>
      </c>
      <c r="G8" s="6" t="s">
        <v>1</v>
      </c>
      <c r="H8" s="5" t="s">
        <v>0</v>
      </c>
      <c r="I8" s="4"/>
      <c r="K8" s="6" t="s">
        <v>2</v>
      </c>
      <c r="L8" s="6" t="s">
        <v>1</v>
      </c>
      <c r="M8" s="5" t="s">
        <v>0</v>
      </c>
      <c r="N8" s="4"/>
      <c r="P8" s="6" t="s">
        <v>2</v>
      </c>
      <c r="Q8" s="6" t="s">
        <v>1</v>
      </c>
      <c r="R8" s="5" t="s">
        <v>0</v>
      </c>
      <c r="S8" s="4"/>
      <c r="W8" t="s">
        <v>6</v>
      </c>
      <c r="X8" t="s">
        <v>19</v>
      </c>
      <c r="Y8" t="s">
        <v>19</v>
      </c>
      <c r="AA8" t="s">
        <v>6</v>
      </c>
      <c r="AB8" t="s">
        <v>19</v>
      </c>
      <c r="AC8" t="s">
        <v>19</v>
      </c>
      <c r="AE8" t="s">
        <v>6</v>
      </c>
      <c r="AF8" t="s">
        <v>19</v>
      </c>
      <c r="AG8" t="s">
        <v>19</v>
      </c>
      <c r="AI8" t="s">
        <v>6</v>
      </c>
      <c r="AJ8" t="s">
        <v>19</v>
      </c>
      <c r="AK8" t="s">
        <v>19</v>
      </c>
      <c r="AM8" t="s">
        <v>6</v>
      </c>
      <c r="AN8" t="s">
        <v>19</v>
      </c>
      <c r="AO8" t="s">
        <v>19</v>
      </c>
    </row>
    <row r="9" spans="1:41" x14ac:dyDescent="0.25">
      <c r="A9" s="6">
        <v>0</v>
      </c>
      <c r="B9" s="3">
        <v>50</v>
      </c>
      <c r="C9" s="2">
        <v>50</v>
      </c>
      <c r="D9" s="1">
        <f>B9/50</f>
        <v>1</v>
      </c>
      <c r="F9" s="6">
        <v>0</v>
      </c>
      <c r="G9" s="3">
        <v>50</v>
      </c>
      <c r="H9" s="2">
        <v>50</v>
      </c>
      <c r="I9" s="1">
        <f>G9/50</f>
        <v>1</v>
      </c>
      <c r="K9" s="6">
        <v>0</v>
      </c>
      <c r="L9" s="3">
        <v>40</v>
      </c>
      <c r="M9" s="2">
        <v>40</v>
      </c>
      <c r="N9" s="1">
        <f>L9/40</f>
        <v>1</v>
      </c>
      <c r="P9" s="6">
        <v>0</v>
      </c>
      <c r="Q9" s="3">
        <v>50</v>
      </c>
      <c r="R9" s="2">
        <v>50</v>
      </c>
      <c r="S9" s="1">
        <f>Q9/50</f>
        <v>1</v>
      </c>
      <c r="W9" t="s">
        <v>2</v>
      </c>
      <c r="X9" t="s">
        <v>119</v>
      </c>
      <c r="Y9" t="s">
        <v>133</v>
      </c>
      <c r="AA9" t="s">
        <v>2</v>
      </c>
      <c r="AB9" t="s">
        <v>119</v>
      </c>
      <c r="AC9" t="s">
        <v>133</v>
      </c>
      <c r="AE9" t="s">
        <v>2</v>
      </c>
      <c r="AF9" t="s">
        <v>119</v>
      </c>
      <c r="AG9" t="s">
        <v>133</v>
      </c>
      <c r="AI9" t="s">
        <v>2</v>
      </c>
      <c r="AJ9" t="s">
        <v>119</v>
      </c>
      <c r="AK9" t="s">
        <v>133</v>
      </c>
      <c r="AM9" t="s">
        <v>2</v>
      </c>
      <c r="AN9" t="s">
        <v>119</v>
      </c>
      <c r="AO9" t="s">
        <v>133</v>
      </c>
    </row>
    <row r="10" spans="1:41" x14ac:dyDescent="0.25">
      <c r="A10" s="6">
        <v>1</v>
      </c>
      <c r="B10" s="3">
        <v>47</v>
      </c>
      <c r="C10" s="2">
        <v>50</v>
      </c>
      <c r="D10" s="1">
        <f t="shared" ref="D10:D24" si="0">B10/50</f>
        <v>0.94</v>
      </c>
      <c r="F10" s="6">
        <v>1</v>
      </c>
      <c r="G10" s="3">
        <v>47</v>
      </c>
      <c r="H10" s="2">
        <v>50</v>
      </c>
      <c r="I10" s="1">
        <f t="shared" ref="I10:I24" si="1">G10/50</f>
        <v>0.94</v>
      </c>
      <c r="K10" s="6">
        <v>1</v>
      </c>
      <c r="L10" s="3">
        <v>38</v>
      </c>
      <c r="M10" s="2">
        <v>40</v>
      </c>
      <c r="N10" s="1">
        <f t="shared" ref="N10:N24" si="2">L10/40</f>
        <v>0.95</v>
      </c>
      <c r="P10" s="6">
        <v>1</v>
      </c>
      <c r="Q10" s="3">
        <v>49</v>
      </c>
      <c r="R10" s="2">
        <v>50</v>
      </c>
      <c r="S10" s="1">
        <f t="shared" ref="S10:S24" si="3">Q10/50</f>
        <v>0.98</v>
      </c>
      <c r="W10">
        <v>0</v>
      </c>
      <c r="X10" s="24">
        <v>335.4870775347913</v>
      </c>
      <c r="Y10">
        <v>67.5</v>
      </c>
      <c r="AA10">
        <v>0</v>
      </c>
      <c r="AB10" s="24">
        <v>339.11530815109347</v>
      </c>
      <c r="AC10">
        <v>68.23</v>
      </c>
      <c r="AE10">
        <v>0</v>
      </c>
      <c r="AF10" s="24">
        <v>160.73558648111336</v>
      </c>
      <c r="AG10">
        <v>32.340000000000003</v>
      </c>
      <c r="AI10">
        <v>0</v>
      </c>
      <c r="AJ10" s="24">
        <v>137.30493939128598</v>
      </c>
      <c r="AK10">
        <v>27.625753805526742</v>
      </c>
      <c r="AM10">
        <v>0</v>
      </c>
      <c r="AN10" s="24">
        <v>82.17025313094662</v>
      </c>
      <c r="AO10">
        <v>16.532654929946457</v>
      </c>
    </row>
    <row r="11" spans="1:41" x14ac:dyDescent="0.25">
      <c r="A11" s="6">
        <v>2</v>
      </c>
      <c r="B11" s="3">
        <v>39</v>
      </c>
      <c r="C11" s="2">
        <v>47</v>
      </c>
      <c r="D11" s="1">
        <f t="shared" si="0"/>
        <v>0.78</v>
      </c>
      <c r="F11" s="6">
        <v>2</v>
      </c>
      <c r="G11" s="3">
        <v>39</v>
      </c>
      <c r="H11" s="2">
        <v>47</v>
      </c>
      <c r="I11" s="1">
        <f t="shared" si="1"/>
        <v>0.78</v>
      </c>
      <c r="K11" s="6">
        <v>2</v>
      </c>
      <c r="L11" s="3">
        <v>28</v>
      </c>
      <c r="M11" s="2">
        <v>38</v>
      </c>
      <c r="N11" s="1">
        <f t="shared" si="2"/>
        <v>0.7</v>
      </c>
      <c r="P11" s="6">
        <v>2</v>
      </c>
      <c r="Q11" s="3">
        <v>48</v>
      </c>
      <c r="R11" s="2">
        <v>49</v>
      </c>
      <c r="S11" s="1">
        <f t="shared" si="3"/>
        <v>0.96</v>
      </c>
      <c r="W11">
        <v>1</v>
      </c>
      <c r="X11" s="24">
        <v>335.28827037773357</v>
      </c>
      <c r="Y11">
        <v>67.459999999999994</v>
      </c>
      <c r="AA11">
        <v>1</v>
      </c>
      <c r="AB11" s="24">
        <v>335.53677932405571</v>
      </c>
      <c r="AC11">
        <v>67.510000000000005</v>
      </c>
      <c r="AE11">
        <v>1</v>
      </c>
      <c r="AF11" s="24">
        <v>159.19483101391651</v>
      </c>
      <c r="AG11">
        <v>32.03</v>
      </c>
      <c r="AI11">
        <v>1</v>
      </c>
      <c r="AJ11" s="24">
        <v>140.62699515233203</v>
      </c>
      <c r="AK11">
        <v>28.294151424649208</v>
      </c>
      <c r="AM11">
        <v>1</v>
      </c>
      <c r="AN11" s="24">
        <v>81.813932119815306</v>
      </c>
      <c r="AO11">
        <v>16.460963142506838</v>
      </c>
    </row>
    <row r="12" spans="1:41" x14ac:dyDescent="0.25">
      <c r="A12" s="6">
        <v>3</v>
      </c>
      <c r="B12" s="3">
        <v>35</v>
      </c>
      <c r="C12" s="2">
        <v>39</v>
      </c>
      <c r="D12" s="1">
        <f t="shared" si="0"/>
        <v>0.7</v>
      </c>
      <c r="F12" s="6">
        <v>3</v>
      </c>
      <c r="G12" s="3">
        <v>38</v>
      </c>
      <c r="H12" s="2">
        <v>39</v>
      </c>
      <c r="I12" s="1">
        <f t="shared" si="1"/>
        <v>0.76</v>
      </c>
      <c r="K12" s="6">
        <v>3</v>
      </c>
      <c r="L12" s="3">
        <v>27</v>
      </c>
      <c r="M12" s="2">
        <v>28</v>
      </c>
      <c r="N12" s="1">
        <f t="shared" si="2"/>
        <v>0.67500000000000004</v>
      </c>
      <c r="P12" s="6">
        <v>3</v>
      </c>
      <c r="Q12" s="3">
        <v>47</v>
      </c>
      <c r="R12" s="2">
        <v>48</v>
      </c>
      <c r="S12" s="1">
        <f t="shared" si="3"/>
        <v>0.94</v>
      </c>
      <c r="W12">
        <v>1.01</v>
      </c>
      <c r="X12" s="24">
        <v>0</v>
      </c>
      <c r="Y12">
        <v>0</v>
      </c>
      <c r="AA12">
        <v>1.01</v>
      </c>
      <c r="AB12" s="24">
        <v>0</v>
      </c>
      <c r="AC12">
        <v>0</v>
      </c>
      <c r="AE12">
        <v>1.01</v>
      </c>
      <c r="AF12" s="24">
        <v>0</v>
      </c>
      <c r="AG12">
        <v>0</v>
      </c>
      <c r="AI12">
        <v>1.01</v>
      </c>
      <c r="AJ12" s="24">
        <v>0</v>
      </c>
      <c r="AK12">
        <v>0</v>
      </c>
      <c r="AM12">
        <v>1.01</v>
      </c>
      <c r="AN12" s="24">
        <v>0</v>
      </c>
      <c r="AO12">
        <v>0</v>
      </c>
    </row>
    <row r="13" spans="1:41" x14ac:dyDescent="0.25">
      <c r="A13" s="6">
        <v>4</v>
      </c>
      <c r="B13" s="3">
        <v>31</v>
      </c>
      <c r="C13" s="2">
        <v>35</v>
      </c>
      <c r="D13" s="1">
        <f t="shared" si="0"/>
        <v>0.62</v>
      </c>
      <c r="F13" s="6">
        <v>4</v>
      </c>
      <c r="G13" s="3">
        <v>37</v>
      </c>
      <c r="H13" s="2">
        <v>38</v>
      </c>
      <c r="I13" s="1">
        <f t="shared" si="1"/>
        <v>0.74</v>
      </c>
      <c r="K13" s="6">
        <v>4</v>
      </c>
      <c r="L13" s="3">
        <v>26</v>
      </c>
      <c r="M13" s="2">
        <v>27</v>
      </c>
      <c r="N13" s="1">
        <f t="shared" si="2"/>
        <v>0.65</v>
      </c>
      <c r="P13" s="6">
        <v>4</v>
      </c>
      <c r="Q13" s="3">
        <v>47</v>
      </c>
      <c r="R13" s="2">
        <v>47</v>
      </c>
      <c r="S13" s="1">
        <f t="shared" si="3"/>
        <v>0.94</v>
      </c>
      <c r="W13">
        <v>2</v>
      </c>
      <c r="X13" s="24">
        <v>0.89463220675944333</v>
      </c>
      <c r="Y13">
        <v>0.18</v>
      </c>
      <c r="AA13">
        <v>2</v>
      </c>
      <c r="AB13" s="24">
        <v>0.74552683896620275</v>
      </c>
      <c r="AC13">
        <v>0.15</v>
      </c>
      <c r="AE13">
        <v>2</v>
      </c>
      <c r="AF13" s="24">
        <v>0.79522862823061635</v>
      </c>
      <c r="AG13">
        <v>0.16</v>
      </c>
      <c r="AI13">
        <v>2</v>
      </c>
      <c r="AJ13" s="24">
        <v>0.81312300154036132</v>
      </c>
      <c r="AK13">
        <v>0.16360034790992067</v>
      </c>
      <c r="AM13">
        <v>2</v>
      </c>
      <c r="AN13" s="24">
        <v>0.4714876719958373</v>
      </c>
      <c r="AO13">
        <v>9.4863319605562463E-2</v>
      </c>
    </row>
    <row r="14" spans="1:41" x14ac:dyDescent="0.25">
      <c r="A14" s="6">
        <v>5</v>
      </c>
      <c r="B14" s="3">
        <v>30</v>
      </c>
      <c r="C14" s="2">
        <v>31</v>
      </c>
      <c r="D14" s="1">
        <f t="shared" si="0"/>
        <v>0.6</v>
      </c>
      <c r="F14" s="6">
        <v>5</v>
      </c>
      <c r="G14" s="3">
        <v>35</v>
      </c>
      <c r="H14" s="2">
        <v>37</v>
      </c>
      <c r="I14" s="1">
        <f t="shared" si="1"/>
        <v>0.7</v>
      </c>
      <c r="K14" s="6">
        <v>5</v>
      </c>
      <c r="L14" s="3">
        <v>26</v>
      </c>
      <c r="M14" s="2">
        <v>26</v>
      </c>
      <c r="N14" s="1">
        <f t="shared" si="2"/>
        <v>0.65</v>
      </c>
      <c r="P14" s="6">
        <v>5</v>
      </c>
      <c r="Q14" s="3">
        <v>47</v>
      </c>
      <c r="R14" s="2">
        <v>47</v>
      </c>
      <c r="S14" s="1">
        <f t="shared" si="3"/>
        <v>0.94</v>
      </c>
      <c r="W14">
        <v>3</v>
      </c>
      <c r="X14" s="24">
        <v>1.4910536779324055</v>
      </c>
      <c r="Y14">
        <v>0.3</v>
      </c>
      <c r="AA14">
        <v>3</v>
      </c>
      <c r="AB14" s="24">
        <v>1.3916500994035788</v>
      </c>
      <c r="AC14">
        <v>0.28000000000000003</v>
      </c>
      <c r="AE14">
        <v>3</v>
      </c>
      <c r="AF14" s="24">
        <v>0.89463220675944333</v>
      </c>
      <c r="AG14">
        <v>0.18</v>
      </c>
      <c r="AI14">
        <v>3</v>
      </c>
      <c r="AJ14" s="24">
        <v>0.92828966240491806</v>
      </c>
      <c r="AK14">
        <v>0.18677188007586951</v>
      </c>
      <c r="AM14">
        <v>3</v>
      </c>
      <c r="AN14" s="24">
        <v>0</v>
      </c>
      <c r="AO14">
        <v>0</v>
      </c>
    </row>
    <row r="15" spans="1:41" x14ac:dyDescent="0.25">
      <c r="A15" s="6">
        <v>6</v>
      </c>
      <c r="B15" s="3">
        <v>24</v>
      </c>
      <c r="C15" s="2">
        <v>30</v>
      </c>
      <c r="D15" s="1">
        <f t="shared" si="0"/>
        <v>0.48</v>
      </c>
      <c r="F15" s="6">
        <v>6</v>
      </c>
      <c r="G15" s="3">
        <v>32</v>
      </c>
      <c r="H15" s="2">
        <v>35</v>
      </c>
      <c r="I15" s="1">
        <f t="shared" si="1"/>
        <v>0.64</v>
      </c>
      <c r="K15" s="6">
        <v>6</v>
      </c>
      <c r="L15" s="3">
        <v>21</v>
      </c>
      <c r="M15" s="2">
        <v>26</v>
      </c>
      <c r="N15" s="1">
        <f t="shared" si="2"/>
        <v>0.52500000000000002</v>
      </c>
      <c r="P15" s="6">
        <v>6</v>
      </c>
      <c r="Q15" s="3">
        <v>46</v>
      </c>
      <c r="R15" s="2">
        <v>47</v>
      </c>
      <c r="S15" s="1">
        <f t="shared" si="3"/>
        <v>0.92</v>
      </c>
      <c r="W15">
        <v>4.99</v>
      </c>
      <c r="X15" s="24">
        <v>1.4910536779324055</v>
      </c>
      <c r="Y15">
        <v>0.3</v>
      </c>
      <c r="AA15">
        <v>5</v>
      </c>
      <c r="AB15" s="24">
        <v>0.69582504970178938</v>
      </c>
      <c r="AC15">
        <v>0.14000000000000001</v>
      </c>
      <c r="AE15">
        <v>4.99</v>
      </c>
      <c r="AF15" s="24">
        <v>0.89463220675944333</v>
      </c>
      <c r="AG15">
        <v>0.18</v>
      </c>
      <c r="AI15">
        <v>4</v>
      </c>
      <c r="AJ15" s="24">
        <v>1.2722437837789315</v>
      </c>
      <c r="AK15">
        <v>0.25597544929632099</v>
      </c>
      <c r="AM15">
        <v>4</v>
      </c>
      <c r="AN15" s="24">
        <v>1.0256789192434026</v>
      </c>
      <c r="AO15">
        <v>0.20636659855177258</v>
      </c>
    </row>
    <row r="16" spans="1:41" x14ac:dyDescent="0.25">
      <c r="A16" s="6">
        <v>7</v>
      </c>
      <c r="B16" s="3">
        <v>15</v>
      </c>
      <c r="C16" s="2">
        <v>24</v>
      </c>
      <c r="D16" s="1">
        <f t="shared" si="0"/>
        <v>0.3</v>
      </c>
      <c r="F16" s="6">
        <v>7</v>
      </c>
      <c r="G16" s="3">
        <v>26</v>
      </c>
      <c r="H16" s="2">
        <v>32</v>
      </c>
      <c r="I16" s="1">
        <f t="shared" si="1"/>
        <v>0.52</v>
      </c>
      <c r="K16" s="6">
        <v>7</v>
      </c>
      <c r="L16" s="3">
        <v>16</v>
      </c>
      <c r="M16" s="2">
        <v>21</v>
      </c>
      <c r="N16" s="1">
        <f t="shared" si="2"/>
        <v>0.4</v>
      </c>
      <c r="P16" s="6">
        <v>7</v>
      </c>
      <c r="Q16" s="3">
        <v>46</v>
      </c>
      <c r="R16" s="2">
        <v>46</v>
      </c>
      <c r="S16" s="1">
        <f t="shared" si="3"/>
        <v>0.92</v>
      </c>
      <c r="W16">
        <v>5</v>
      </c>
      <c r="X16" s="24">
        <v>335.83499005964211</v>
      </c>
      <c r="Y16">
        <v>67.569999999999993</v>
      </c>
      <c r="AA16">
        <v>7</v>
      </c>
      <c r="AB16" s="24">
        <v>0</v>
      </c>
      <c r="AC16">
        <v>0</v>
      </c>
      <c r="AE16">
        <v>5</v>
      </c>
      <c r="AF16" s="24">
        <v>326.19284294234592</v>
      </c>
      <c r="AG16">
        <v>65.63</v>
      </c>
      <c r="AI16">
        <v>5</v>
      </c>
      <c r="AJ16" s="24">
        <v>1.7599629985811813</v>
      </c>
      <c r="AK16">
        <v>0.35410455531453366</v>
      </c>
      <c r="AM16">
        <v>5</v>
      </c>
      <c r="AN16" s="24">
        <v>0.28753018685647819</v>
      </c>
      <c r="AO16">
        <v>5.7851073595523411E-2</v>
      </c>
    </row>
    <row r="17" spans="1:41" x14ac:dyDescent="0.25">
      <c r="A17" s="6">
        <v>8</v>
      </c>
      <c r="B17" s="3">
        <v>13</v>
      </c>
      <c r="C17" s="2">
        <v>15</v>
      </c>
      <c r="D17" s="1">
        <f t="shared" si="0"/>
        <v>0.26</v>
      </c>
      <c r="F17" s="6">
        <v>8</v>
      </c>
      <c r="G17" s="3">
        <v>20</v>
      </c>
      <c r="H17" s="2">
        <v>26</v>
      </c>
      <c r="I17" s="1">
        <f t="shared" si="1"/>
        <v>0.4</v>
      </c>
      <c r="K17" s="6">
        <v>8</v>
      </c>
      <c r="L17" s="3">
        <v>14</v>
      </c>
      <c r="M17" s="2">
        <v>16</v>
      </c>
      <c r="N17" s="1">
        <f t="shared" si="2"/>
        <v>0.35</v>
      </c>
      <c r="P17" s="6">
        <v>8</v>
      </c>
      <c r="Q17" s="3">
        <v>43</v>
      </c>
      <c r="R17" s="2">
        <v>46</v>
      </c>
      <c r="S17" s="1">
        <f t="shared" si="3"/>
        <v>0.86</v>
      </c>
      <c r="W17">
        <v>6</v>
      </c>
      <c r="X17" s="24">
        <v>334.39363817097416</v>
      </c>
      <c r="Y17">
        <v>67.28</v>
      </c>
      <c r="AA17">
        <v>9</v>
      </c>
      <c r="AB17" s="24">
        <v>1.3419483101391652</v>
      </c>
      <c r="AC17">
        <v>0.27</v>
      </c>
      <c r="AE17">
        <v>6</v>
      </c>
      <c r="AF17" s="24">
        <v>323.65805168986088</v>
      </c>
      <c r="AG17">
        <v>65.12</v>
      </c>
      <c r="AI17">
        <v>5.01</v>
      </c>
      <c r="AJ17" s="24">
        <v>0</v>
      </c>
      <c r="AK17">
        <v>0</v>
      </c>
      <c r="AM17">
        <v>5.01</v>
      </c>
      <c r="AN17" s="24">
        <v>0</v>
      </c>
      <c r="AO17">
        <v>0</v>
      </c>
    </row>
    <row r="18" spans="1:41" x14ac:dyDescent="0.25">
      <c r="A18" s="6">
        <v>9</v>
      </c>
      <c r="B18" s="3">
        <v>12</v>
      </c>
      <c r="C18" s="2">
        <v>13</v>
      </c>
      <c r="D18" s="1">
        <f t="shared" si="0"/>
        <v>0.24</v>
      </c>
      <c r="F18" s="6">
        <v>9</v>
      </c>
      <c r="G18" s="3">
        <v>20</v>
      </c>
      <c r="H18" s="2">
        <v>20</v>
      </c>
      <c r="I18" s="1">
        <f t="shared" si="1"/>
        <v>0.4</v>
      </c>
      <c r="K18" s="6">
        <v>9</v>
      </c>
      <c r="L18" s="3">
        <v>12</v>
      </c>
      <c r="M18" s="2">
        <v>14</v>
      </c>
      <c r="N18" s="1">
        <f t="shared" si="2"/>
        <v>0.3</v>
      </c>
      <c r="P18" s="6">
        <v>9</v>
      </c>
      <c r="Q18" s="3">
        <v>43</v>
      </c>
      <c r="R18" s="2">
        <v>43</v>
      </c>
      <c r="S18" s="1">
        <f t="shared" si="3"/>
        <v>0.86</v>
      </c>
      <c r="W18">
        <v>6.01</v>
      </c>
      <c r="X18" s="24">
        <v>0</v>
      </c>
      <c r="Y18">
        <v>0</v>
      </c>
      <c r="AA18">
        <v>9.9</v>
      </c>
      <c r="AB18" s="24">
        <v>1.3419483101391652</v>
      </c>
      <c r="AC18">
        <v>0.27</v>
      </c>
      <c r="AE18">
        <v>6.01</v>
      </c>
      <c r="AF18" s="24">
        <v>0</v>
      </c>
      <c r="AG18">
        <v>0</v>
      </c>
      <c r="AI18">
        <v>9.99</v>
      </c>
      <c r="AJ18" s="24">
        <v>0</v>
      </c>
      <c r="AK18">
        <v>0</v>
      </c>
      <c r="AM18">
        <v>6.99</v>
      </c>
      <c r="AN18" s="24">
        <v>0</v>
      </c>
      <c r="AO18">
        <v>0</v>
      </c>
    </row>
    <row r="19" spans="1:41" x14ac:dyDescent="0.25">
      <c r="A19" s="6">
        <v>10</v>
      </c>
      <c r="B19" s="3">
        <v>9</v>
      </c>
      <c r="C19" s="2">
        <v>12</v>
      </c>
      <c r="D19" s="1">
        <f t="shared" si="0"/>
        <v>0.18</v>
      </c>
      <c r="F19" s="6">
        <v>10</v>
      </c>
      <c r="G19" s="3">
        <v>16</v>
      </c>
      <c r="H19" s="2">
        <v>20</v>
      </c>
      <c r="I19" s="1">
        <f t="shared" si="1"/>
        <v>0.32</v>
      </c>
      <c r="K19" s="6">
        <v>10</v>
      </c>
      <c r="L19" s="3">
        <v>12</v>
      </c>
      <c r="M19" s="2">
        <v>12</v>
      </c>
      <c r="N19" s="1">
        <f t="shared" si="2"/>
        <v>0.3</v>
      </c>
      <c r="P19" s="6">
        <v>10</v>
      </c>
      <c r="Q19" s="3">
        <v>43</v>
      </c>
      <c r="R19" s="2">
        <v>43</v>
      </c>
      <c r="S19" s="1">
        <f t="shared" si="3"/>
        <v>0.86</v>
      </c>
      <c r="W19">
        <v>7</v>
      </c>
      <c r="X19" s="24">
        <v>0.69582504970178938</v>
      </c>
      <c r="Y19">
        <v>0.14000000000000001</v>
      </c>
      <c r="AA19">
        <v>10</v>
      </c>
      <c r="AB19" s="24">
        <v>331.41153081510936</v>
      </c>
      <c r="AC19">
        <v>66.680000000000007</v>
      </c>
      <c r="AE19">
        <v>7</v>
      </c>
      <c r="AF19" s="24">
        <v>0.19880715705765409</v>
      </c>
      <c r="AG19">
        <v>0.04</v>
      </c>
      <c r="AI19">
        <v>10</v>
      </c>
      <c r="AJ19" s="24">
        <v>138.34453106150633</v>
      </c>
      <c r="AK19">
        <v>27.83491964957507</v>
      </c>
      <c r="AM19">
        <v>7</v>
      </c>
      <c r="AN19" s="24">
        <v>83.425492441309274</v>
      </c>
      <c r="AO19">
        <v>16.785209079191425</v>
      </c>
    </row>
    <row r="20" spans="1:41" x14ac:dyDescent="0.25">
      <c r="A20" s="6">
        <v>11</v>
      </c>
      <c r="B20" s="3">
        <v>7</v>
      </c>
      <c r="C20" s="2">
        <v>9</v>
      </c>
      <c r="D20" s="1">
        <f t="shared" si="0"/>
        <v>0.14000000000000001</v>
      </c>
      <c r="F20" s="6">
        <v>11</v>
      </c>
      <c r="G20" s="3">
        <v>12</v>
      </c>
      <c r="H20" s="2">
        <v>16</v>
      </c>
      <c r="I20" s="1">
        <f t="shared" si="1"/>
        <v>0.24</v>
      </c>
      <c r="K20" s="6">
        <v>11</v>
      </c>
      <c r="L20" s="3">
        <v>9</v>
      </c>
      <c r="M20" s="2">
        <v>12</v>
      </c>
      <c r="N20" s="1">
        <f t="shared" si="2"/>
        <v>0.22500000000000001</v>
      </c>
      <c r="P20" s="6">
        <v>11</v>
      </c>
      <c r="Q20" s="3">
        <v>42</v>
      </c>
      <c r="R20" s="2">
        <v>43</v>
      </c>
      <c r="S20" s="1">
        <f t="shared" si="3"/>
        <v>0.84</v>
      </c>
      <c r="W20">
        <v>9</v>
      </c>
      <c r="X20" s="24">
        <v>0.84493041749502995</v>
      </c>
      <c r="Y20">
        <v>0.17</v>
      </c>
      <c r="AA20">
        <v>11</v>
      </c>
      <c r="AB20" s="24">
        <v>338.56858846918493</v>
      </c>
      <c r="AC20">
        <v>68.12</v>
      </c>
      <c r="AE20">
        <v>9</v>
      </c>
      <c r="AF20" s="24">
        <v>1.043737574552684</v>
      </c>
      <c r="AG20">
        <v>0.21</v>
      </c>
      <c r="AI20">
        <v>11</v>
      </c>
      <c r="AJ20" s="24">
        <v>133.74172927997321</v>
      </c>
      <c r="AK20">
        <v>26.908835931130607</v>
      </c>
      <c r="AM20">
        <v>8</v>
      </c>
      <c r="AN20" s="24">
        <v>84.640539359960854</v>
      </c>
      <c r="AO20">
        <v>17.029676519224122</v>
      </c>
    </row>
    <row r="21" spans="1:41" x14ac:dyDescent="0.25">
      <c r="A21" s="6">
        <v>12</v>
      </c>
      <c r="B21" s="3">
        <v>4</v>
      </c>
      <c r="C21" s="2">
        <v>7</v>
      </c>
      <c r="D21" s="1">
        <f t="shared" si="0"/>
        <v>0.08</v>
      </c>
      <c r="F21" s="6">
        <v>12</v>
      </c>
      <c r="G21" s="3">
        <v>9</v>
      </c>
      <c r="H21" s="2">
        <v>12</v>
      </c>
      <c r="I21" s="1">
        <f t="shared" si="1"/>
        <v>0.18</v>
      </c>
      <c r="K21" s="6">
        <v>12</v>
      </c>
      <c r="L21" s="3">
        <v>7</v>
      </c>
      <c r="M21" s="2">
        <v>9</v>
      </c>
      <c r="N21" s="1">
        <f t="shared" si="2"/>
        <v>0.17499999999999999</v>
      </c>
      <c r="P21" s="6">
        <v>12</v>
      </c>
      <c r="Q21" s="3">
        <v>41</v>
      </c>
      <c r="R21" s="2">
        <v>42</v>
      </c>
      <c r="S21" s="1">
        <f t="shared" si="3"/>
        <v>0.82</v>
      </c>
      <c r="W21">
        <v>9.9</v>
      </c>
      <c r="X21" s="24">
        <v>0.84493041749502995</v>
      </c>
      <c r="Y21">
        <v>0.17</v>
      </c>
      <c r="AA21">
        <v>11.01</v>
      </c>
      <c r="AB21" s="24">
        <v>0</v>
      </c>
      <c r="AC21">
        <v>0</v>
      </c>
      <c r="AE21">
        <v>9.9</v>
      </c>
      <c r="AF21" s="24">
        <v>1.043737574552684</v>
      </c>
      <c r="AG21">
        <v>0.21</v>
      </c>
      <c r="AI21">
        <v>11.01</v>
      </c>
      <c r="AJ21" s="24">
        <v>0</v>
      </c>
      <c r="AK21">
        <v>0</v>
      </c>
      <c r="AM21">
        <v>8.01</v>
      </c>
      <c r="AN21" s="24">
        <v>0</v>
      </c>
      <c r="AO21">
        <v>0</v>
      </c>
    </row>
    <row r="22" spans="1:41" x14ac:dyDescent="0.25">
      <c r="A22" s="6">
        <v>13</v>
      </c>
      <c r="B22" s="3">
        <v>2</v>
      </c>
      <c r="C22" s="2">
        <v>4</v>
      </c>
      <c r="D22" s="1">
        <f t="shared" si="0"/>
        <v>0.04</v>
      </c>
      <c r="F22" s="6">
        <v>13</v>
      </c>
      <c r="G22" s="3">
        <v>6</v>
      </c>
      <c r="H22" s="2">
        <v>9</v>
      </c>
      <c r="I22" s="1">
        <f t="shared" si="1"/>
        <v>0.12</v>
      </c>
      <c r="K22" s="6">
        <v>13</v>
      </c>
      <c r="L22" s="3">
        <v>6</v>
      </c>
      <c r="M22" s="2">
        <v>7</v>
      </c>
      <c r="N22" s="1">
        <f t="shared" si="2"/>
        <v>0.15</v>
      </c>
      <c r="P22" s="6">
        <v>13</v>
      </c>
      <c r="Q22" s="3">
        <v>41</v>
      </c>
      <c r="R22" s="2">
        <v>41</v>
      </c>
      <c r="S22" s="1">
        <f t="shared" si="3"/>
        <v>0.82</v>
      </c>
      <c r="W22">
        <v>10</v>
      </c>
      <c r="X22" s="24">
        <v>330.91451292246524</v>
      </c>
      <c r="Y22">
        <v>66.58</v>
      </c>
      <c r="AA22">
        <v>12</v>
      </c>
      <c r="AB22" s="24">
        <v>0.49701789264413526</v>
      </c>
      <c r="AC22">
        <v>0.1</v>
      </c>
      <c r="AE22">
        <v>10</v>
      </c>
      <c r="AF22" s="24">
        <v>498.70775347912524</v>
      </c>
      <c r="AG22">
        <v>100.34</v>
      </c>
      <c r="AI22">
        <v>12</v>
      </c>
      <c r="AJ22" s="24">
        <v>0</v>
      </c>
      <c r="AK22">
        <v>0</v>
      </c>
      <c r="AM22">
        <v>9</v>
      </c>
      <c r="AN22" s="24">
        <v>0.54955366358859048</v>
      </c>
      <c r="AO22">
        <v>0.1105701971140244</v>
      </c>
    </row>
    <row r="23" spans="1:41" x14ac:dyDescent="0.25">
      <c r="A23" s="6">
        <v>14</v>
      </c>
      <c r="B23" s="3">
        <v>2</v>
      </c>
      <c r="C23" s="2">
        <v>2</v>
      </c>
      <c r="D23" s="1">
        <f t="shared" si="0"/>
        <v>0.04</v>
      </c>
      <c r="F23" s="6">
        <v>14</v>
      </c>
      <c r="G23" s="3">
        <v>2</v>
      </c>
      <c r="H23" s="2">
        <v>6</v>
      </c>
      <c r="I23" s="1">
        <f t="shared" si="1"/>
        <v>0.04</v>
      </c>
      <c r="K23" s="6">
        <v>14</v>
      </c>
      <c r="L23" s="3">
        <v>4</v>
      </c>
      <c r="M23" s="2">
        <v>6</v>
      </c>
      <c r="N23" s="1">
        <f t="shared" si="2"/>
        <v>0.1</v>
      </c>
      <c r="P23" s="6">
        <v>14</v>
      </c>
      <c r="Q23" s="3">
        <v>41</v>
      </c>
      <c r="R23" s="2">
        <v>41</v>
      </c>
      <c r="S23" s="1">
        <f t="shared" si="3"/>
        <v>0.82</v>
      </c>
      <c r="W23">
        <v>11</v>
      </c>
      <c r="X23" s="24">
        <v>330.01988071570582</v>
      </c>
      <c r="Y23">
        <v>66.400000000000006</v>
      </c>
      <c r="AA23">
        <v>13</v>
      </c>
      <c r="AB23" s="24">
        <v>0.44731610337972166</v>
      </c>
      <c r="AC23">
        <v>0.09</v>
      </c>
      <c r="AE23">
        <v>11</v>
      </c>
      <c r="AF23" s="24">
        <v>501.59045725646121</v>
      </c>
      <c r="AG23">
        <v>100.92</v>
      </c>
      <c r="AI23">
        <v>14</v>
      </c>
      <c r="AJ23" s="24">
        <v>0.34704584381332948</v>
      </c>
      <c r="AK23">
        <v>6.9825623775241888E-2</v>
      </c>
      <c r="AM23">
        <v>10</v>
      </c>
      <c r="AN23" s="24">
        <v>0.89814536862157801</v>
      </c>
      <c r="AO23">
        <v>0.18070684816666147</v>
      </c>
    </row>
    <row r="24" spans="1:41" x14ac:dyDescent="0.25">
      <c r="A24" s="6">
        <v>15</v>
      </c>
      <c r="B24" s="3">
        <v>1</v>
      </c>
      <c r="C24" s="2">
        <v>2</v>
      </c>
      <c r="D24" s="1">
        <f t="shared" si="0"/>
        <v>0.02</v>
      </c>
      <c r="F24" s="6">
        <v>15</v>
      </c>
      <c r="G24" s="3">
        <v>2</v>
      </c>
      <c r="H24" s="2">
        <v>2</v>
      </c>
      <c r="I24" s="1">
        <f t="shared" si="1"/>
        <v>0.04</v>
      </c>
      <c r="K24" s="6">
        <v>15</v>
      </c>
      <c r="L24" s="3">
        <v>3</v>
      </c>
      <c r="M24" s="2">
        <v>4</v>
      </c>
      <c r="N24" s="1">
        <f t="shared" si="2"/>
        <v>7.4999999999999997E-2</v>
      </c>
      <c r="P24" s="6">
        <v>15</v>
      </c>
      <c r="Q24" s="3">
        <v>41</v>
      </c>
      <c r="R24" s="2">
        <v>41</v>
      </c>
      <c r="S24" s="1">
        <f t="shared" si="3"/>
        <v>0.82</v>
      </c>
      <c r="W24">
        <v>11.01</v>
      </c>
      <c r="X24" s="24">
        <v>0</v>
      </c>
      <c r="Y24">
        <v>0</v>
      </c>
      <c r="AA24">
        <v>15</v>
      </c>
      <c r="AB24" s="24">
        <v>1.988071570576541</v>
      </c>
      <c r="AC24">
        <v>0.4</v>
      </c>
      <c r="AE24">
        <v>11.01</v>
      </c>
      <c r="AF24" s="24">
        <v>0</v>
      </c>
      <c r="AG24">
        <v>0</v>
      </c>
      <c r="AI24">
        <v>15</v>
      </c>
      <c r="AJ24" s="24">
        <v>3.1690155002999147E-2</v>
      </c>
      <c r="AK24">
        <v>6.3760591866034288E-3</v>
      </c>
      <c r="AM24">
        <v>11</v>
      </c>
      <c r="AN24" s="24">
        <v>0</v>
      </c>
      <c r="AO24">
        <v>0</v>
      </c>
    </row>
    <row r="25" spans="1:41" x14ac:dyDescent="0.25">
      <c r="W25">
        <v>12</v>
      </c>
      <c r="X25" s="24">
        <v>4.0258449304174952</v>
      </c>
      <c r="Y25">
        <v>0.81</v>
      </c>
      <c r="AB25" s="24"/>
      <c r="AE25">
        <v>12</v>
      </c>
      <c r="AF25" s="24">
        <v>0.74552683896620275</v>
      </c>
      <c r="AG25">
        <v>0.15</v>
      </c>
      <c r="AI25">
        <v>18</v>
      </c>
      <c r="AJ25" s="24">
        <v>0</v>
      </c>
      <c r="AK25">
        <v>0</v>
      </c>
      <c r="AM25">
        <v>13.99</v>
      </c>
      <c r="AN25" s="24">
        <v>0</v>
      </c>
      <c r="AO25">
        <v>0</v>
      </c>
    </row>
    <row r="26" spans="1:41" x14ac:dyDescent="0.25">
      <c r="A26" s="88" t="s">
        <v>131</v>
      </c>
      <c r="B26" s="89"/>
      <c r="F26" s="88" t="s">
        <v>131</v>
      </c>
      <c r="G26" s="89"/>
      <c r="K26" s="88" t="s">
        <v>131</v>
      </c>
      <c r="L26" s="89"/>
      <c r="W26">
        <v>13</v>
      </c>
      <c r="X26" s="24">
        <v>0.74552683896620275</v>
      </c>
      <c r="Y26">
        <v>0.15</v>
      </c>
      <c r="AB26" s="24"/>
      <c r="AE26">
        <v>13</v>
      </c>
      <c r="AF26" s="24">
        <v>0.74552683896620275</v>
      </c>
      <c r="AG26">
        <v>0.15</v>
      </c>
      <c r="AI26">
        <v>22</v>
      </c>
      <c r="AJ26" s="24">
        <v>0</v>
      </c>
      <c r="AK26">
        <v>0</v>
      </c>
      <c r="AM26">
        <v>14</v>
      </c>
      <c r="AN26" s="24">
        <v>80.598112270553912</v>
      </c>
      <c r="AO26">
        <v>16.216340188835446</v>
      </c>
    </row>
    <row r="27" spans="1:41" x14ac:dyDescent="0.25">
      <c r="A27" s="88" t="s">
        <v>9</v>
      </c>
      <c r="B27" s="88" t="s">
        <v>11</v>
      </c>
      <c r="F27" s="88" t="s">
        <v>9</v>
      </c>
      <c r="G27" s="88" t="s">
        <v>10</v>
      </c>
      <c r="K27" s="88" t="s">
        <v>9</v>
      </c>
      <c r="L27" s="88" t="s">
        <v>7</v>
      </c>
      <c r="W27">
        <v>15</v>
      </c>
      <c r="X27" s="24">
        <v>1.3916500994035788</v>
      </c>
      <c r="Y27">
        <v>0.28000000000000003</v>
      </c>
      <c r="AB27" s="24"/>
      <c r="AE27">
        <v>15</v>
      </c>
      <c r="AF27" s="24">
        <v>1.143141153081511</v>
      </c>
      <c r="AG27">
        <v>0.23</v>
      </c>
      <c r="AJ27" s="24"/>
      <c r="AM27">
        <v>15</v>
      </c>
      <c r="AN27" s="24">
        <v>81.213365035978001</v>
      </c>
      <c r="AO27">
        <v>16.340129045238772</v>
      </c>
    </row>
    <row r="28" spans="1:41" ht="64.5" x14ac:dyDescent="0.25">
      <c r="A28" s="9" t="s">
        <v>6</v>
      </c>
      <c r="B28" s="9" t="s">
        <v>5</v>
      </c>
      <c r="C28" s="8" t="s">
        <v>4</v>
      </c>
      <c r="D28" s="7" t="s">
        <v>3</v>
      </c>
      <c r="F28" s="9" t="s">
        <v>6</v>
      </c>
      <c r="G28" s="9" t="s">
        <v>5</v>
      </c>
      <c r="H28" s="8" t="s">
        <v>4</v>
      </c>
      <c r="I28" s="7" t="s">
        <v>3</v>
      </c>
      <c r="K28" s="9" t="s">
        <v>6</v>
      </c>
      <c r="L28" s="9" t="s">
        <v>5</v>
      </c>
      <c r="M28" s="8" t="s">
        <v>4</v>
      </c>
      <c r="N28" s="7" t="s">
        <v>3</v>
      </c>
      <c r="AM28">
        <v>15.01</v>
      </c>
      <c r="AN28" s="24">
        <v>0</v>
      </c>
      <c r="AO28">
        <v>0</v>
      </c>
    </row>
    <row r="29" spans="1:41" x14ac:dyDescent="0.25">
      <c r="A29" s="6" t="s">
        <v>66</v>
      </c>
      <c r="B29" s="6" t="s">
        <v>1</v>
      </c>
      <c r="C29" s="5" t="s">
        <v>0</v>
      </c>
      <c r="D29" s="4"/>
      <c r="F29" s="6" t="s">
        <v>66</v>
      </c>
      <c r="G29" s="6" t="s">
        <v>1</v>
      </c>
      <c r="H29" s="5" t="s">
        <v>0</v>
      </c>
      <c r="I29" s="4"/>
      <c r="K29" s="6" t="s">
        <v>66</v>
      </c>
      <c r="L29" s="6" t="s">
        <v>1</v>
      </c>
      <c r="M29" s="5" t="s">
        <v>0</v>
      </c>
      <c r="N29" s="4"/>
      <c r="AM29">
        <v>18</v>
      </c>
      <c r="AN29" s="24">
        <v>0</v>
      </c>
      <c r="AO29">
        <v>0</v>
      </c>
    </row>
    <row r="30" spans="1:41" x14ac:dyDescent="0.25">
      <c r="A30" s="6">
        <v>0</v>
      </c>
      <c r="B30" s="3">
        <v>60</v>
      </c>
      <c r="C30" s="2">
        <v>60</v>
      </c>
      <c r="D30" s="1">
        <f>B30/60</f>
        <v>1</v>
      </c>
      <c r="F30" s="6">
        <v>0</v>
      </c>
      <c r="G30" s="3">
        <v>60</v>
      </c>
      <c r="H30" s="2">
        <v>60</v>
      </c>
      <c r="I30" s="1">
        <f>G30/60</f>
        <v>1</v>
      </c>
      <c r="K30" s="6">
        <v>0</v>
      </c>
      <c r="L30" s="3">
        <v>20</v>
      </c>
      <c r="M30" s="2">
        <v>20</v>
      </c>
      <c r="N30" s="1">
        <f>L30/20</f>
        <v>1</v>
      </c>
      <c r="AM30">
        <v>22</v>
      </c>
      <c r="AN30" s="24">
        <v>0.69582504970178938</v>
      </c>
      <c r="AO30">
        <v>0.14000000000000001</v>
      </c>
    </row>
    <row r="31" spans="1:41" x14ac:dyDescent="0.25">
      <c r="A31" s="6">
        <v>1</v>
      </c>
      <c r="B31" s="3">
        <v>59</v>
      </c>
      <c r="C31" s="2">
        <v>60</v>
      </c>
      <c r="D31" s="1">
        <f t="shared" ref="D31:D52" si="4">B31/60</f>
        <v>0.98333333333333328</v>
      </c>
      <c r="F31" s="6">
        <v>1</v>
      </c>
      <c r="G31" s="3">
        <v>58</v>
      </c>
      <c r="H31" s="2">
        <v>60</v>
      </c>
      <c r="I31" s="1">
        <f t="shared" ref="I31:I52" si="5">G31/60</f>
        <v>0.96666666666666667</v>
      </c>
      <c r="K31" s="6">
        <v>1</v>
      </c>
      <c r="L31" s="3">
        <v>19</v>
      </c>
      <c r="M31" s="2">
        <v>20</v>
      </c>
      <c r="N31" s="1">
        <f t="shared" ref="N31:N52" si="6">L31/20</f>
        <v>0.95</v>
      </c>
    </row>
    <row r="32" spans="1:41" x14ac:dyDescent="0.25">
      <c r="A32" s="6">
        <v>2</v>
      </c>
      <c r="B32" s="3">
        <v>50</v>
      </c>
      <c r="C32" s="2">
        <v>59</v>
      </c>
      <c r="D32" s="1">
        <f t="shared" si="4"/>
        <v>0.83333333333333337</v>
      </c>
      <c r="F32" s="6">
        <v>2</v>
      </c>
      <c r="G32" s="3">
        <v>54</v>
      </c>
      <c r="H32" s="2">
        <v>58</v>
      </c>
      <c r="I32" s="1">
        <f t="shared" si="5"/>
        <v>0.9</v>
      </c>
      <c r="K32" s="6">
        <v>2</v>
      </c>
      <c r="L32" s="3">
        <v>19</v>
      </c>
      <c r="M32" s="2">
        <v>19</v>
      </c>
      <c r="N32" s="1">
        <f t="shared" si="6"/>
        <v>0.95</v>
      </c>
    </row>
    <row r="33" spans="1:14" x14ac:dyDescent="0.25">
      <c r="A33" s="6">
        <v>3</v>
      </c>
      <c r="B33" s="3">
        <v>46</v>
      </c>
      <c r="C33" s="2">
        <v>50</v>
      </c>
      <c r="D33" s="1">
        <f t="shared" si="4"/>
        <v>0.76666666666666672</v>
      </c>
      <c r="F33" s="6">
        <v>3</v>
      </c>
      <c r="G33" s="3">
        <v>54</v>
      </c>
      <c r="H33" s="2">
        <v>54</v>
      </c>
      <c r="I33" s="1">
        <f t="shared" si="5"/>
        <v>0.9</v>
      </c>
      <c r="K33" s="6">
        <v>3</v>
      </c>
      <c r="L33" s="3">
        <v>19</v>
      </c>
      <c r="M33" s="2">
        <v>19</v>
      </c>
      <c r="N33" s="1">
        <f t="shared" si="6"/>
        <v>0.95</v>
      </c>
    </row>
    <row r="34" spans="1:14" x14ac:dyDescent="0.25">
      <c r="A34" s="6">
        <v>4</v>
      </c>
      <c r="B34" s="3">
        <v>44</v>
      </c>
      <c r="C34" s="2">
        <v>46</v>
      </c>
      <c r="D34" s="1">
        <f t="shared" si="4"/>
        <v>0.73333333333333328</v>
      </c>
      <c r="F34" s="6">
        <v>4</v>
      </c>
      <c r="G34" s="3">
        <v>54</v>
      </c>
      <c r="H34" s="2">
        <v>54</v>
      </c>
      <c r="I34" s="1">
        <f t="shared" si="5"/>
        <v>0.9</v>
      </c>
      <c r="K34" s="6">
        <v>4</v>
      </c>
      <c r="L34" s="3">
        <v>19</v>
      </c>
      <c r="M34" s="2">
        <v>19</v>
      </c>
      <c r="N34" s="1">
        <f t="shared" si="6"/>
        <v>0.95</v>
      </c>
    </row>
    <row r="35" spans="1:14" x14ac:dyDescent="0.25">
      <c r="A35" s="6">
        <v>5</v>
      </c>
      <c r="B35" s="3">
        <v>42</v>
      </c>
      <c r="C35" s="2">
        <v>44</v>
      </c>
      <c r="D35" s="1">
        <f t="shared" si="4"/>
        <v>0.7</v>
      </c>
      <c r="F35" s="6">
        <v>5</v>
      </c>
      <c r="G35" s="3">
        <v>53</v>
      </c>
      <c r="H35" s="2">
        <v>54</v>
      </c>
      <c r="I35" s="1">
        <f t="shared" si="5"/>
        <v>0.8833333333333333</v>
      </c>
      <c r="K35" s="6">
        <v>5</v>
      </c>
      <c r="L35" s="3">
        <v>18</v>
      </c>
      <c r="M35" s="2">
        <v>19</v>
      </c>
      <c r="N35" s="1">
        <f t="shared" si="6"/>
        <v>0.9</v>
      </c>
    </row>
    <row r="36" spans="1:14" x14ac:dyDescent="0.25">
      <c r="A36" s="6">
        <v>6</v>
      </c>
      <c r="B36" s="3">
        <v>42</v>
      </c>
      <c r="C36" s="2">
        <v>42</v>
      </c>
      <c r="D36" s="1">
        <f t="shared" si="4"/>
        <v>0.7</v>
      </c>
      <c r="F36" s="6">
        <v>6</v>
      </c>
      <c r="G36" s="3">
        <v>53</v>
      </c>
      <c r="H36" s="2">
        <v>53</v>
      </c>
      <c r="I36" s="1">
        <f t="shared" si="5"/>
        <v>0.8833333333333333</v>
      </c>
      <c r="K36" s="6">
        <v>6</v>
      </c>
      <c r="L36" s="3">
        <v>18</v>
      </c>
      <c r="M36" s="2">
        <v>18</v>
      </c>
      <c r="N36" s="1">
        <f t="shared" si="6"/>
        <v>0.9</v>
      </c>
    </row>
    <row r="37" spans="1:14" x14ac:dyDescent="0.25">
      <c r="A37" s="6">
        <v>7</v>
      </c>
      <c r="B37" s="3">
        <v>41</v>
      </c>
      <c r="C37" s="2">
        <v>42</v>
      </c>
      <c r="D37" s="1">
        <f t="shared" si="4"/>
        <v>0.68333333333333335</v>
      </c>
      <c r="F37" s="6">
        <v>7</v>
      </c>
      <c r="G37" s="3">
        <v>53</v>
      </c>
      <c r="H37" s="2">
        <v>53</v>
      </c>
      <c r="I37" s="1">
        <f t="shared" si="5"/>
        <v>0.8833333333333333</v>
      </c>
      <c r="K37" s="6">
        <v>7</v>
      </c>
      <c r="L37" s="3">
        <v>18</v>
      </c>
      <c r="M37" s="2">
        <v>18</v>
      </c>
      <c r="N37" s="1">
        <f t="shared" si="6"/>
        <v>0.9</v>
      </c>
    </row>
    <row r="38" spans="1:14" x14ac:dyDescent="0.25">
      <c r="A38" s="6">
        <v>8</v>
      </c>
      <c r="B38" s="3">
        <v>41</v>
      </c>
      <c r="C38" s="2">
        <v>41</v>
      </c>
      <c r="D38" s="1">
        <f t="shared" si="4"/>
        <v>0.68333333333333335</v>
      </c>
      <c r="F38" s="6">
        <v>8</v>
      </c>
      <c r="G38" s="3">
        <v>51</v>
      </c>
      <c r="H38" s="2">
        <v>53</v>
      </c>
      <c r="I38" s="1">
        <f t="shared" si="5"/>
        <v>0.85</v>
      </c>
      <c r="K38" s="6">
        <v>8</v>
      </c>
      <c r="L38" s="3">
        <v>18</v>
      </c>
      <c r="M38" s="2">
        <v>18</v>
      </c>
      <c r="N38" s="1">
        <f t="shared" si="6"/>
        <v>0.9</v>
      </c>
    </row>
    <row r="39" spans="1:14" x14ac:dyDescent="0.25">
      <c r="A39" s="6">
        <v>9</v>
      </c>
      <c r="B39" s="3">
        <v>40</v>
      </c>
      <c r="C39" s="2">
        <v>41</v>
      </c>
      <c r="D39" s="1">
        <f t="shared" si="4"/>
        <v>0.66666666666666663</v>
      </c>
      <c r="F39" s="6">
        <v>9</v>
      </c>
      <c r="G39" s="3">
        <v>44</v>
      </c>
      <c r="H39" s="2">
        <v>51</v>
      </c>
      <c r="I39" s="1">
        <f t="shared" si="5"/>
        <v>0.73333333333333328</v>
      </c>
      <c r="K39" s="6">
        <v>9</v>
      </c>
      <c r="L39" s="3">
        <v>18</v>
      </c>
      <c r="M39" s="2">
        <v>18</v>
      </c>
      <c r="N39" s="1">
        <f t="shared" si="6"/>
        <v>0.9</v>
      </c>
    </row>
    <row r="40" spans="1:14" x14ac:dyDescent="0.25">
      <c r="A40" s="6">
        <v>10</v>
      </c>
      <c r="B40" s="3">
        <v>40</v>
      </c>
      <c r="C40" s="2">
        <v>40</v>
      </c>
      <c r="D40" s="1">
        <f t="shared" si="4"/>
        <v>0.66666666666666663</v>
      </c>
      <c r="F40" s="6">
        <v>10</v>
      </c>
      <c r="G40" s="3">
        <v>40</v>
      </c>
      <c r="H40" s="2">
        <v>44</v>
      </c>
      <c r="I40" s="1">
        <f t="shared" si="5"/>
        <v>0.66666666666666663</v>
      </c>
      <c r="K40" s="6">
        <v>10</v>
      </c>
      <c r="L40" s="3">
        <v>18</v>
      </c>
      <c r="M40" s="2">
        <v>18</v>
      </c>
      <c r="N40" s="1">
        <f t="shared" si="6"/>
        <v>0.9</v>
      </c>
    </row>
    <row r="41" spans="1:14" x14ac:dyDescent="0.25">
      <c r="A41" s="6">
        <v>11</v>
      </c>
      <c r="B41" s="3">
        <v>38</v>
      </c>
      <c r="C41" s="2">
        <v>40</v>
      </c>
      <c r="D41" s="1">
        <f t="shared" si="4"/>
        <v>0.6333333333333333</v>
      </c>
      <c r="F41" s="6">
        <v>11</v>
      </c>
      <c r="G41" s="3">
        <v>39</v>
      </c>
      <c r="H41" s="2">
        <v>40</v>
      </c>
      <c r="I41" s="1">
        <f t="shared" si="5"/>
        <v>0.65</v>
      </c>
      <c r="K41" s="6">
        <v>11</v>
      </c>
      <c r="L41" s="3">
        <v>18</v>
      </c>
      <c r="M41" s="2">
        <v>18</v>
      </c>
      <c r="N41" s="1">
        <f t="shared" si="6"/>
        <v>0.9</v>
      </c>
    </row>
    <row r="42" spans="1:14" x14ac:dyDescent="0.25">
      <c r="A42" s="6">
        <v>12</v>
      </c>
      <c r="B42" s="3">
        <v>31</v>
      </c>
      <c r="C42" s="2">
        <v>38</v>
      </c>
      <c r="D42" s="1">
        <f t="shared" si="4"/>
        <v>0.51666666666666672</v>
      </c>
      <c r="F42" s="6">
        <v>12</v>
      </c>
      <c r="G42" s="3">
        <v>37</v>
      </c>
      <c r="H42" s="2">
        <v>39</v>
      </c>
      <c r="I42" s="1">
        <f t="shared" si="5"/>
        <v>0.6166666666666667</v>
      </c>
      <c r="K42" s="6">
        <v>12</v>
      </c>
      <c r="L42" s="3">
        <v>16</v>
      </c>
      <c r="M42" s="2">
        <v>18</v>
      </c>
      <c r="N42" s="1">
        <f t="shared" si="6"/>
        <v>0.8</v>
      </c>
    </row>
    <row r="43" spans="1:14" x14ac:dyDescent="0.25">
      <c r="A43" s="6">
        <v>13</v>
      </c>
      <c r="B43" s="3">
        <v>29</v>
      </c>
      <c r="C43" s="2">
        <v>31</v>
      </c>
      <c r="D43" s="1">
        <f t="shared" si="4"/>
        <v>0.48333333333333334</v>
      </c>
      <c r="F43" s="6">
        <v>13</v>
      </c>
      <c r="G43" s="3">
        <v>37</v>
      </c>
      <c r="H43" s="2">
        <v>37</v>
      </c>
      <c r="I43" s="1">
        <f t="shared" si="5"/>
        <v>0.6166666666666667</v>
      </c>
      <c r="K43" s="6">
        <v>13</v>
      </c>
      <c r="L43" s="3">
        <v>16</v>
      </c>
      <c r="M43" s="2">
        <v>16</v>
      </c>
      <c r="N43" s="1">
        <f t="shared" si="6"/>
        <v>0.8</v>
      </c>
    </row>
    <row r="44" spans="1:14" x14ac:dyDescent="0.25">
      <c r="A44" s="6">
        <v>14</v>
      </c>
      <c r="B44" s="3">
        <v>25</v>
      </c>
      <c r="C44" s="2">
        <v>29</v>
      </c>
      <c r="D44" s="1">
        <f t="shared" si="4"/>
        <v>0.41666666666666669</v>
      </c>
      <c r="F44" s="6">
        <v>14</v>
      </c>
      <c r="G44" s="3">
        <v>37</v>
      </c>
      <c r="H44" s="2">
        <v>37</v>
      </c>
      <c r="I44" s="1">
        <f t="shared" si="5"/>
        <v>0.6166666666666667</v>
      </c>
      <c r="K44" s="6">
        <v>14</v>
      </c>
      <c r="L44" s="3">
        <v>16</v>
      </c>
      <c r="M44" s="2">
        <v>16</v>
      </c>
      <c r="N44" s="1">
        <f t="shared" si="6"/>
        <v>0.8</v>
      </c>
    </row>
    <row r="45" spans="1:14" x14ac:dyDescent="0.25">
      <c r="A45" s="6">
        <v>15</v>
      </c>
      <c r="B45" s="3">
        <v>24</v>
      </c>
      <c r="C45" s="2">
        <v>25</v>
      </c>
      <c r="D45" s="1">
        <f t="shared" si="4"/>
        <v>0.4</v>
      </c>
      <c r="F45" s="6">
        <v>15</v>
      </c>
      <c r="G45" s="3">
        <v>36</v>
      </c>
      <c r="H45" s="2">
        <v>37</v>
      </c>
      <c r="I45" s="1">
        <f t="shared" si="5"/>
        <v>0.6</v>
      </c>
      <c r="K45" s="6">
        <v>15</v>
      </c>
      <c r="L45" s="3">
        <v>16</v>
      </c>
      <c r="M45" s="2">
        <v>16</v>
      </c>
      <c r="N45" s="1">
        <f t="shared" si="6"/>
        <v>0.8</v>
      </c>
    </row>
    <row r="46" spans="1:14" x14ac:dyDescent="0.25">
      <c r="A46" s="6">
        <v>16</v>
      </c>
      <c r="B46" s="3">
        <v>22</v>
      </c>
      <c r="C46" s="2">
        <v>24</v>
      </c>
      <c r="D46" s="1">
        <f t="shared" si="4"/>
        <v>0.36666666666666664</v>
      </c>
      <c r="F46" s="6">
        <v>16</v>
      </c>
      <c r="G46" s="3">
        <v>32</v>
      </c>
      <c r="H46" s="2">
        <v>36</v>
      </c>
      <c r="I46" s="1">
        <f t="shared" si="5"/>
        <v>0.53333333333333333</v>
      </c>
      <c r="K46" s="6">
        <v>16</v>
      </c>
      <c r="L46" s="3">
        <v>16</v>
      </c>
      <c r="M46" s="2">
        <v>16</v>
      </c>
      <c r="N46" s="1">
        <f t="shared" si="6"/>
        <v>0.8</v>
      </c>
    </row>
    <row r="47" spans="1:14" x14ac:dyDescent="0.25">
      <c r="A47" s="6">
        <v>17</v>
      </c>
      <c r="B47" s="3">
        <v>19</v>
      </c>
      <c r="C47" s="2">
        <v>22</v>
      </c>
      <c r="D47" s="1">
        <f t="shared" si="4"/>
        <v>0.31666666666666665</v>
      </c>
      <c r="F47" s="6">
        <v>17</v>
      </c>
      <c r="G47" s="3">
        <v>32</v>
      </c>
      <c r="H47" s="2">
        <v>32</v>
      </c>
      <c r="I47" s="1">
        <f t="shared" si="5"/>
        <v>0.53333333333333333</v>
      </c>
      <c r="K47" s="6">
        <v>17</v>
      </c>
      <c r="L47" s="3">
        <v>16</v>
      </c>
      <c r="M47" s="2">
        <v>16</v>
      </c>
      <c r="N47" s="1">
        <f t="shared" si="6"/>
        <v>0.8</v>
      </c>
    </row>
    <row r="48" spans="1:14" x14ac:dyDescent="0.25">
      <c r="A48" s="6">
        <v>18</v>
      </c>
      <c r="B48" s="3">
        <v>17</v>
      </c>
      <c r="C48" s="2">
        <v>19</v>
      </c>
      <c r="D48" s="1">
        <f t="shared" si="4"/>
        <v>0.28333333333333333</v>
      </c>
      <c r="F48" s="6">
        <v>18</v>
      </c>
      <c r="G48" s="3">
        <v>32</v>
      </c>
      <c r="H48" s="2">
        <v>32</v>
      </c>
      <c r="I48" s="1">
        <f t="shared" si="5"/>
        <v>0.53333333333333333</v>
      </c>
      <c r="K48" s="6">
        <v>18</v>
      </c>
      <c r="L48" s="3">
        <v>16</v>
      </c>
      <c r="M48" s="2">
        <v>16</v>
      </c>
      <c r="N48" s="1">
        <f t="shared" si="6"/>
        <v>0.8</v>
      </c>
    </row>
    <row r="49" spans="1:14" x14ac:dyDescent="0.25">
      <c r="A49" s="6">
        <v>19</v>
      </c>
      <c r="B49" s="3">
        <v>17</v>
      </c>
      <c r="C49" s="2">
        <v>17</v>
      </c>
      <c r="D49" s="1">
        <f t="shared" si="4"/>
        <v>0.28333333333333333</v>
      </c>
      <c r="F49" s="6">
        <v>19</v>
      </c>
      <c r="G49" s="3">
        <v>32</v>
      </c>
      <c r="H49" s="2">
        <v>32</v>
      </c>
      <c r="I49" s="1">
        <f t="shared" si="5"/>
        <v>0.53333333333333333</v>
      </c>
      <c r="K49" s="6">
        <v>19</v>
      </c>
      <c r="L49" s="3">
        <v>16</v>
      </c>
      <c r="M49" s="2">
        <v>16</v>
      </c>
      <c r="N49" s="1">
        <f t="shared" si="6"/>
        <v>0.8</v>
      </c>
    </row>
    <row r="50" spans="1:14" x14ac:dyDescent="0.25">
      <c r="A50" s="6">
        <v>20</v>
      </c>
      <c r="B50" s="3">
        <v>15</v>
      </c>
      <c r="C50" s="2">
        <v>17</v>
      </c>
      <c r="D50" s="1">
        <f t="shared" si="4"/>
        <v>0.25</v>
      </c>
      <c r="F50" s="6">
        <v>20</v>
      </c>
      <c r="G50" s="3">
        <v>30</v>
      </c>
      <c r="H50" s="2">
        <v>32</v>
      </c>
      <c r="I50" s="1">
        <f t="shared" si="5"/>
        <v>0.5</v>
      </c>
      <c r="K50" s="6">
        <v>20</v>
      </c>
      <c r="L50" s="3">
        <v>15</v>
      </c>
      <c r="M50" s="2">
        <v>16</v>
      </c>
      <c r="N50" s="1">
        <f t="shared" si="6"/>
        <v>0.75</v>
      </c>
    </row>
    <row r="51" spans="1:14" x14ac:dyDescent="0.25">
      <c r="A51" s="6">
        <v>21</v>
      </c>
      <c r="B51" s="3">
        <v>14</v>
      </c>
      <c r="C51" s="2">
        <v>15</v>
      </c>
      <c r="D51" s="1">
        <f t="shared" si="4"/>
        <v>0.23333333333333334</v>
      </c>
      <c r="F51" s="6">
        <v>21</v>
      </c>
      <c r="G51" s="3">
        <v>30</v>
      </c>
      <c r="H51" s="2">
        <v>30</v>
      </c>
      <c r="I51" s="1">
        <f t="shared" si="5"/>
        <v>0.5</v>
      </c>
      <c r="K51" s="6">
        <v>21</v>
      </c>
      <c r="L51" s="3">
        <v>14</v>
      </c>
      <c r="M51" s="2">
        <v>15</v>
      </c>
      <c r="N51" s="1">
        <f t="shared" si="6"/>
        <v>0.7</v>
      </c>
    </row>
    <row r="52" spans="1:14" x14ac:dyDescent="0.25">
      <c r="A52" s="6">
        <v>22</v>
      </c>
      <c r="B52" s="3">
        <v>14</v>
      </c>
      <c r="C52" s="2">
        <v>14</v>
      </c>
      <c r="D52" s="1">
        <f t="shared" si="4"/>
        <v>0.23333333333333334</v>
      </c>
      <c r="F52" s="6">
        <v>22</v>
      </c>
      <c r="G52" s="3">
        <v>30</v>
      </c>
      <c r="H52" s="2">
        <v>30</v>
      </c>
      <c r="I52" s="1">
        <f t="shared" si="5"/>
        <v>0.5</v>
      </c>
      <c r="K52" s="6">
        <v>22</v>
      </c>
      <c r="L52" s="3">
        <v>14</v>
      </c>
      <c r="M52" s="2">
        <v>14</v>
      </c>
      <c r="N52" s="1">
        <f t="shared" si="6"/>
        <v>0.7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123TCB</vt:lpstr>
      <vt:lpstr>24DCA</vt:lpstr>
      <vt:lpstr>24DCP</vt:lpstr>
      <vt:lpstr>PCP</vt:lpstr>
      <vt:lpstr>245TCP</vt:lpstr>
      <vt:lpstr>DNOC</vt:lpstr>
      <vt:lpstr>Aldicarb</vt:lpstr>
      <vt:lpstr>Carbofuran</vt:lpstr>
      <vt:lpstr>Carbaryl</vt:lpstr>
      <vt:lpstr>Malathion</vt:lpstr>
      <vt:lpstr>Chlorpyrifos</vt:lpstr>
      <vt:lpstr>Diazinon</vt:lpstr>
      <vt:lpstr>4-Nitrobenzyl-chloride</vt:lpstr>
      <vt:lpstr>Sea-nine </vt:lpstr>
    </vt:vector>
  </TitlesOfParts>
  <Company>The University of York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Ashauer</dc:creator>
  <cp:lastModifiedBy>Roman Ashauer</cp:lastModifiedBy>
  <dcterms:created xsi:type="dcterms:W3CDTF">2014-09-17T15:32:25Z</dcterms:created>
  <dcterms:modified xsi:type="dcterms:W3CDTF">2015-08-04T14:30:42Z</dcterms:modified>
</cp:coreProperties>
</file>